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AppData\Local\Microsoft\Windows\INetCache\Content.Outlook\9Q5SNOEA\"/>
    </mc:Choice>
  </mc:AlternateContent>
  <bookViews>
    <workbookView xWindow="0" yWindow="0" windowWidth="28800" windowHeight="13635"/>
  </bookViews>
  <sheets>
    <sheet name="Publikime AL" sheetId="2" r:id="rId1"/>
    <sheet name="Publikime EN" sheetId="3" r:id="rId2"/>
  </sheets>
  <externalReferences>
    <externalReference r:id="rId3"/>
  </externalReferences>
  <definedNames>
    <definedName name="_0.1.1900" localSheetId="1">'Publikime AL'!$B$2:$I$2</definedName>
    <definedName name="_xlnm.Print_Area" localSheetId="0">'Publikime AL'!$A$1:$I$886</definedName>
    <definedName name="_xlnm.Print_Area" localSheetId="1">'Publikime EN'!$A$1:$I$685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H669" i="3" l="1"/>
  <c r="G669" i="3"/>
  <c r="E664" i="3"/>
  <c r="D664" i="3"/>
  <c r="E663" i="3"/>
  <c r="D663" i="3"/>
  <c r="E662" i="3"/>
  <c r="D662" i="3"/>
  <c r="E661" i="3"/>
  <c r="D661" i="3"/>
  <c r="E660" i="3"/>
  <c r="D660" i="3"/>
  <c r="E659" i="3"/>
  <c r="D659" i="3"/>
  <c r="E658" i="3"/>
  <c r="D658" i="3"/>
  <c r="E657" i="3"/>
  <c r="D657" i="3"/>
  <c r="E656" i="3"/>
  <c r="D656" i="3"/>
  <c r="E655" i="3"/>
  <c r="D655" i="3"/>
  <c r="E654" i="3"/>
  <c r="D654" i="3"/>
  <c r="E653" i="3"/>
  <c r="D653" i="3"/>
  <c r="E647" i="3"/>
  <c r="D647" i="3"/>
  <c r="E639" i="3"/>
  <c r="D639" i="3"/>
  <c r="E631" i="3"/>
  <c r="D631" i="3"/>
  <c r="E623" i="3"/>
  <c r="D623" i="3"/>
  <c r="E615" i="3"/>
  <c r="D615" i="3"/>
  <c r="E607" i="3"/>
  <c r="D607" i="3"/>
  <c r="E599" i="3"/>
  <c r="D599" i="3"/>
  <c r="E591" i="3"/>
  <c r="D591" i="3"/>
  <c r="E583" i="3"/>
  <c r="D583" i="3"/>
  <c r="E575" i="3"/>
  <c r="D575" i="3"/>
  <c r="E567" i="3"/>
  <c r="D567" i="3"/>
  <c r="E559" i="3"/>
  <c r="D559" i="3"/>
  <c r="E551" i="3"/>
  <c r="D551" i="3"/>
  <c r="E543" i="3"/>
  <c r="D543" i="3"/>
  <c r="E535" i="3"/>
  <c r="D535" i="3"/>
  <c r="E527" i="3"/>
  <c r="D527" i="3"/>
  <c r="E519" i="3"/>
  <c r="D519" i="3"/>
  <c r="E511" i="3"/>
  <c r="D511" i="3"/>
  <c r="E503" i="3"/>
  <c r="D503" i="3"/>
  <c r="E495" i="3"/>
  <c r="D495" i="3"/>
  <c r="D490" i="3"/>
  <c r="D486" i="3"/>
  <c r="D482" i="3"/>
  <c r="H450" i="3"/>
  <c r="G450" i="3"/>
  <c r="F450" i="3"/>
  <c r="E450" i="3"/>
  <c r="D450" i="3"/>
  <c r="C450" i="3"/>
  <c r="B450" i="3"/>
  <c r="H449" i="3"/>
  <c r="G449" i="3"/>
  <c r="F449" i="3"/>
  <c r="E449" i="3"/>
  <c r="D449" i="3"/>
  <c r="C449" i="3"/>
  <c r="B449" i="3"/>
  <c r="H448" i="3"/>
  <c r="G448" i="3"/>
  <c r="F448" i="3"/>
  <c r="E448" i="3"/>
  <c r="D448" i="3"/>
  <c r="C448" i="3"/>
  <c r="B448" i="3"/>
  <c r="H447" i="3"/>
  <c r="G447" i="3"/>
  <c r="F447" i="3"/>
  <c r="E447" i="3"/>
  <c r="D447" i="3"/>
  <c r="C447" i="3"/>
  <c r="B447" i="3"/>
  <c r="H446" i="3"/>
  <c r="G446" i="3"/>
  <c r="F446" i="3"/>
  <c r="E446" i="3"/>
  <c r="D446" i="3"/>
  <c r="C446" i="3"/>
  <c r="B446" i="3"/>
  <c r="H445" i="3"/>
  <c r="G445" i="3"/>
  <c r="F445" i="3"/>
  <c r="E445" i="3"/>
  <c r="D445" i="3"/>
  <c r="C445" i="3"/>
  <c r="B445" i="3"/>
  <c r="H444" i="3"/>
  <c r="G444" i="3"/>
  <c r="F444" i="3"/>
  <c r="E444" i="3"/>
  <c r="D444" i="3"/>
  <c r="C444" i="3"/>
  <c r="B444" i="3"/>
  <c r="H443" i="3"/>
  <c r="G443" i="3"/>
  <c r="F443" i="3"/>
  <c r="E443" i="3"/>
  <c r="D443" i="3"/>
  <c r="C443" i="3"/>
  <c r="B443" i="3"/>
  <c r="H442" i="3"/>
  <c r="G442" i="3"/>
  <c r="F442" i="3"/>
  <c r="E442" i="3"/>
  <c r="D442" i="3"/>
  <c r="C442" i="3"/>
  <c r="B442" i="3"/>
  <c r="H441" i="3"/>
  <c r="G441" i="3"/>
  <c r="F441" i="3"/>
  <c r="E441" i="3"/>
  <c r="D441" i="3"/>
  <c r="C441" i="3"/>
  <c r="B441" i="3"/>
  <c r="H440" i="3"/>
  <c r="G440" i="3"/>
  <c r="F440" i="3"/>
  <c r="E440" i="3"/>
  <c r="D440" i="3"/>
  <c r="C440" i="3"/>
  <c r="B440" i="3"/>
  <c r="H439" i="3"/>
  <c r="G439" i="3"/>
  <c r="F439" i="3"/>
  <c r="E439" i="3"/>
  <c r="D439" i="3"/>
  <c r="C439" i="3"/>
  <c r="B439" i="3"/>
  <c r="H438" i="3"/>
  <c r="G438" i="3"/>
  <c r="F438" i="3"/>
  <c r="E438" i="3"/>
  <c r="D438" i="3"/>
  <c r="C438" i="3"/>
  <c r="B438" i="3"/>
  <c r="H437" i="3"/>
  <c r="G437" i="3"/>
  <c r="F437" i="3"/>
  <c r="E437" i="3"/>
  <c r="D437" i="3"/>
  <c r="C437" i="3"/>
  <c r="B437" i="3"/>
  <c r="H436" i="3"/>
  <c r="G436" i="3"/>
  <c r="F436" i="3"/>
  <c r="E436" i="3"/>
  <c r="D436" i="3"/>
  <c r="C436" i="3"/>
  <c r="B436" i="3"/>
  <c r="H435" i="3"/>
  <c r="G435" i="3"/>
  <c r="F435" i="3"/>
  <c r="E435" i="3"/>
  <c r="D435" i="3"/>
  <c r="C435" i="3"/>
  <c r="B435" i="3"/>
  <c r="H434" i="3"/>
  <c r="G434" i="3"/>
  <c r="F434" i="3"/>
  <c r="E434" i="3"/>
  <c r="D434" i="3"/>
  <c r="C434" i="3"/>
  <c r="B434" i="3"/>
  <c r="H433" i="3"/>
  <c r="G433" i="3"/>
  <c r="F433" i="3"/>
  <c r="E433" i="3"/>
  <c r="D433" i="3"/>
  <c r="C433" i="3"/>
  <c r="B433" i="3"/>
  <c r="H432" i="3"/>
  <c r="G432" i="3"/>
  <c r="F432" i="3"/>
  <c r="E432" i="3"/>
  <c r="D432" i="3"/>
  <c r="C432" i="3"/>
  <c r="B432" i="3"/>
  <c r="H431" i="3"/>
  <c r="G431" i="3"/>
  <c r="F431" i="3"/>
  <c r="E431" i="3"/>
  <c r="D431" i="3"/>
  <c r="C431" i="3"/>
  <c r="B431" i="3"/>
  <c r="H430" i="3"/>
  <c r="G430" i="3"/>
  <c r="F430" i="3"/>
  <c r="E430" i="3"/>
  <c r="D430" i="3"/>
  <c r="C430" i="3"/>
  <c r="B430" i="3"/>
  <c r="H429" i="3"/>
  <c r="G429" i="3"/>
  <c r="F429" i="3"/>
  <c r="E429" i="3"/>
  <c r="D429" i="3"/>
  <c r="C429" i="3"/>
  <c r="B429" i="3"/>
  <c r="H428" i="3"/>
  <c r="G428" i="3"/>
  <c r="F428" i="3"/>
  <c r="E428" i="3"/>
  <c r="D428" i="3"/>
  <c r="C428" i="3"/>
  <c r="B428" i="3"/>
  <c r="H427" i="3"/>
  <c r="G427" i="3"/>
  <c r="F427" i="3"/>
  <c r="E427" i="3"/>
  <c r="D427" i="3"/>
  <c r="C427" i="3"/>
  <c r="B427" i="3"/>
  <c r="H426" i="3"/>
  <c r="G426" i="3"/>
  <c r="F426" i="3"/>
  <c r="E426" i="3"/>
  <c r="D426" i="3"/>
  <c r="C426" i="3"/>
  <c r="B426" i="3"/>
  <c r="H41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F389" i="3"/>
  <c r="E389" i="3"/>
  <c r="B389" i="3"/>
  <c r="I388" i="3"/>
  <c r="F388" i="3"/>
  <c r="E388" i="3"/>
  <c r="B388" i="3"/>
  <c r="I387" i="3"/>
  <c r="F387" i="3"/>
  <c r="E387" i="3"/>
  <c r="B387" i="3"/>
  <c r="I386" i="3"/>
  <c r="F386" i="3"/>
  <c r="E386" i="3"/>
  <c r="B386" i="3"/>
  <c r="I385" i="3"/>
  <c r="F385" i="3"/>
  <c r="F413" i="3" s="1"/>
  <c r="E385" i="3"/>
  <c r="E413" i="3" s="1"/>
  <c r="B385" i="3"/>
  <c r="B413" i="3" s="1"/>
  <c r="I384" i="3"/>
  <c r="F384" i="3"/>
  <c r="E384" i="3"/>
  <c r="B384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G275" i="3"/>
  <c r="F275" i="3"/>
  <c r="E275" i="3"/>
  <c r="D275" i="3"/>
  <c r="C275" i="3"/>
  <c r="B275" i="3"/>
  <c r="G274" i="3"/>
  <c r="F274" i="3"/>
  <c r="E274" i="3"/>
  <c r="D274" i="3"/>
  <c r="C274" i="3"/>
  <c r="B274" i="3"/>
  <c r="G273" i="3"/>
  <c r="F273" i="3"/>
  <c r="E273" i="3"/>
  <c r="D273" i="3"/>
  <c r="C273" i="3"/>
  <c r="B273" i="3"/>
  <c r="G272" i="3"/>
  <c r="F272" i="3"/>
  <c r="E272" i="3"/>
  <c r="D272" i="3"/>
  <c r="C272" i="3"/>
  <c r="B272" i="3"/>
  <c r="G271" i="3"/>
  <c r="F271" i="3"/>
  <c r="E271" i="3"/>
  <c r="D271" i="3"/>
  <c r="C271" i="3"/>
  <c r="B271" i="3"/>
  <c r="G270" i="3"/>
  <c r="F270" i="3"/>
  <c r="E270" i="3"/>
  <c r="D270" i="3"/>
  <c r="C270" i="3"/>
  <c r="B270" i="3"/>
  <c r="G269" i="3"/>
  <c r="F269" i="3"/>
  <c r="E269" i="3"/>
  <c r="D269" i="3"/>
  <c r="C269" i="3"/>
  <c r="B269" i="3"/>
  <c r="G268" i="3"/>
  <c r="F268" i="3"/>
  <c r="E268" i="3"/>
  <c r="D268" i="3"/>
  <c r="C268" i="3"/>
  <c r="B268" i="3"/>
  <c r="G267" i="3"/>
  <c r="F267" i="3"/>
  <c r="E267" i="3"/>
  <c r="D267" i="3"/>
  <c r="C267" i="3"/>
  <c r="B267" i="3"/>
  <c r="G266" i="3"/>
  <c r="F266" i="3"/>
  <c r="E266" i="3"/>
  <c r="D266" i="3"/>
  <c r="C266" i="3"/>
  <c r="B266" i="3"/>
  <c r="G265" i="3"/>
  <c r="F265" i="3"/>
  <c r="E265" i="3"/>
  <c r="D265" i="3"/>
  <c r="C265" i="3"/>
  <c r="B265" i="3"/>
  <c r="G264" i="3"/>
  <c r="F264" i="3"/>
  <c r="E264" i="3"/>
  <c r="D264" i="3"/>
  <c r="C264" i="3"/>
  <c r="B264" i="3"/>
  <c r="G263" i="3"/>
  <c r="F263" i="3"/>
  <c r="E263" i="3"/>
  <c r="D263" i="3"/>
  <c r="C263" i="3"/>
  <c r="B263" i="3"/>
  <c r="G262" i="3"/>
  <c r="F262" i="3"/>
  <c r="E262" i="3"/>
  <c r="D262" i="3"/>
  <c r="C262" i="3"/>
  <c r="B262" i="3"/>
  <c r="G261" i="3"/>
  <c r="F261" i="3"/>
  <c r="E261" i="3"/>
  <c r="D261" i="3"/>
  <c r="C261" i="3"/>
  <c r="B261" i="3"/>
  <c r="G260" i="3"/>
  <c r="F260" i="3"/>
  <c r="E260" i="3"/>
  <c r="D260" i="3"/>
  <c r="C260" i="3"/>
  <c r="B260" i="3"/>
  <c r="G259" i="3"/>
  <c r="F259" i="3"/>
  <c r="E259" i="3"/>
  <c r="D259" i="3"/>
  <c r="C259" i="3"/>
  <c r="B259" i="3"/>
  <c r="G258" i="3"/>
  <c r="F258" i="3"/>
  <c r="E258" i="3"/>
  <c r="D258" i="3"/>
  <c r="C258" i="3"/>
  <c r="B258" i="3"/>
  <c r="G257" i="3"/>
  <c r="F257" i="3"/>
  <c r="E257" i="3"/>
  <c r="D257" i="3"/>
  <c r="C257" i="3"/>
  <c r="B257" i="3"/>
  <c r="G256" i="3"/>
  <c r="F256" i="3"/>
  <c r="E256" i="3"/>
  <c r="D256" i="3"/>
  <c r="C256" i="3"/>
  <c r="B256" i="3"/>
  <c r="G255" i="3"/>
  <c r="F255" i="3"/>
  <c r="E255" i="3"/>
  <c r="D255" i="3"/>
  <c r="C255" i="3"/>
  <c r="B255" i="3"/>
  <c r="G254" i="3"/>
  <c r="F254" i="3"/>
  <c r="E254" i="3"/>
  <c r="D254" i="3"/>
  <c r="C254" i="3"/>
  <c r="B254" i="3"/>
  <c r="G253" i="3"/>
  <c r="F253" i="3"/>
  <c r="E253" i="3"/>
  <c r="D253" i="3"/>
  <c r="C253" i="3"/>
  <c r="B253" i="3"/>
  <c r="G252" i="3"/>
  <c r="F252" i="3"/>
  <c r="E252" i="3"/>
  <c r="D252" i="3"/>
  <c r="C252" i="3"/>
  <c r="B252" i="3"/>
  <c r="E245" i="3"/>
  <c r="E244" i="3"/>
  <c r="E243" i="3"/>
  <c r="E242" i="3"/>
  <c r="E241" i="3"/>
  <c r="E240" i="3"/>
  <c r="E231" i="3"/>
  <c r="E230" i="3"/>
  <c r="E229" i="3"/>
  <c r="E228" i="3"/>
  <c r="E227" i="3"/>
  <c r="E226" i="3"/>
  <c r="E221" i="3"/>
  <c r="E220" i="3"/>
  <c r="E219" i="3"/>
  <c r="E218" i="3"/>
  <c r="E217" i="3"/>
  <c r="E216" i="3"/>
  <c r="E210" i="3"/>
  <c r="E209" i="3"/>
  <c r="E208" i="3"/>
  <c r="E207" i="3"/>
  <c r="E206" i="3"/>
  <c r="E205" i="3"/>
  <c r="E200" i="3"/>
  <c r="E199" i="3"/>
  <c r="E198" i="3"/>
  <c r="E197" i="3"/>
  <c r="E196" i="3"/>
  <c r="E195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E180" i="3"/>
  <c r="E179" i="3"/>
  <c r="E178" i="3"/>
  <c r="E177" i="3"/>
  <c r="E176" i="3"/>
  <c r="E175" i="3"/>
  <c r="E170" i="3"/>
  <c r="E169" i="3"/>
  <c r="E168" i="3"/>
  <c r="E167" i="3"/>
  <c r="E166" i="3"/>
  <c r="E165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G150" i="3"/>
  <c r="F150" i="3"/>
  <c r="E150" i="3"/>
  <c r="D150" i="3"/>
  <c r="C150" i="3"/>
  <c r="B150" i="3"/>
  <c r="G145" i="3"/>
  <c r="F145" i="3"/>
  <c r="E145" i="3"/>
  <c r="D145" i="3"/>
  <c r="C145" i="3"/>
  <c r="B145" i="3"/>
  <c r="G140" i="3"/>
  <c r="F140" i="3"/>
  <c r="E140" i="3"/>
  <c r="D140" i="3"/>
  <c r="C140" i="3"/>
  <c r="B140" i="3"/>
  <c r="G135" i="3"/>
  <c r="F135" i="3"/>
  <c r="E135" i="3"/>
  <c r="D135" i="3"/>
  <c r="C135" i="3"/>
  <c r="B135" i="3"/>
  <c r="G126" i="3"/>
  <c r="F126" i="3"/>
  <c r="E126" i="3"/>
  <c r="D126" i="3"/>
  <c r="C126" i="3"/>
  <c r="B126" i="3"/>
  <c r="F107" i="3"/>
  <c r="E106" i="3"/>
  <c r="D105" i="3"/>
  <c r="F103" i="3"/>
  <c r="E102" i="3"/>
  <c r="D101" i="3"/>
  <c r="F99" i="3"/>
  <c r="E98" i="3"/>
  <c r="D97" i="3"/>
  <c r="F95" i="3"/>
  <c r="E94" i="3"/>
  <c r="D93" i="3"/>
  <c r="F91" i="3"/>
  <c r="E90" i="3"/>
  <c r="D89" i="3"/>
  <c r="F87" i="3"/>
  <c r="E86" i="3"/>
  <c r="D85" i="3"/>
  <c r="H79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C31" i="3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H13" i="3"/>
  <c r="G13" i="3"/>
  <c r="F13" i="3"/>
  <c r="E13" i="3"/>
  <c r="D13" i="3"/>
  <c r="C13" i="3"/>
  <c r="B13" i="3"/>
  <c r="G12" i="3"/>
  <c r="F12" i="3"/>
  <c r="C12" i="3"/>
  <c r="B12" i="3"/>
  <c r="F11" i="3"/>
  <c r="E11" i="3"/>
  <c r="B11" i="3"/>
  <c r="H10" i="3"/>
  <c r="E10" i="3"/>
  <c r="D10" i="3"/>
  <c r="H6" i="3"/>
  <c r="B2" i="3"/>
  <c r="C24" i="3" s="1"/>
  <c r="D442" i="2"/>
  <c r="H6" i="2"/>
  <c r="B10" i="2"/>
  <c r="B10" i="3" s="1"/>
  <c r="C10" i="2"/>
  <c r="C10" i="3" s="1"/>
  <c r="D10" i="2"/>
  <c r="E10" i="2"/>
  <c r="F10" i="2"/>
  <c r="F10" i="3" s="1"/>
  <c r="G10" i="2"/>
  <c r="G10" i="3" s="1"/>
  <c r="H10" i="2"/>
  <c r="B11" i="2"/>
  <c r="C11" i="2"/>
  <c r="C11" i="3" s="1"/>
  <c r="D11" i="2"/>
  <c r="D11" i="3" s="1"/>
  <c r="E11" i="2"/>
  <c r="F11" i="2"/>
  <c r="G11" i="2"/>
  <c r="G11" i="3" s="1"/>
  <c r="H11" i="2"/>
  <c r="H11" i="3" s="1"/>
  <c r="B12" i="2"/>
  <c r="C12" i="2"/>
  <c r="D12" i="2"/>
  <c r="D12" i="3" s="1"/>
  <c r="E12" i="2"/>
  <c r="E12" i="3" s="1"/>
  <c r="F12" i="2"/>
  <c r="G12" i="2"/>
  <c r="H12" i="2"/>
  <c r="H12" i="3" s="1"/>
  <c r="E40" i="2"/>
  <c r="F40" i="2" s="1"/>
  <c r="G40" i="2" s="1"/>
  <c r="C77" i="2"/>
  <c r="C78" i="2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1" i="2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D160" i="2"/>
  <c r="E160" i="2"/>
  <c r="E85" i="3" s="1"/>
  <c r="F160" i="2"/>
  <c r="F85" i="3" s="1"/>
  <c r="D161" i="2"/>
  <c r="D86" i="3" s="1"/>
  <c r="E161" i="2"/>
  <c r="F161" i="2"/>
  <c r="F86" i="3" s="1"/>
  <c r="D162" i="2"/>
  <c r="D87" i="3" s="1"/>
  <c r="E162" i="2"/>
  <c r="E87" i="3" s="1"/>
  <c r="F162" i="2"/>
  <c r="D163" i="2"/>
  <c r="D88" i="3" s="1"/>
  <c r="E163" i="2"/>
  <c r="E88" i="3" s="1"/>
  <c r="F163" i="2"/>
  <c r="F88" i="3" s="1"/>
  <c r="D164" i="2"/>
  <c r="E164" i="2"/>
  <c r="E89" i="3" s="1"/>
  <c r="F164" i="2"/>
  <c r="F89" i="3" s="1"/>
  <c r="D165" i="2"/>
  <c r="D90" i="3" s="1"/>
  <c r="E165" i="2"/>
  <c r="F165" i="2"/>
  <c r="F90" i="3" s="1"/>
  <c r="D166" i="2"/>
  <c r="D91" i="3" s="1"/>
  <c r="E166" i="2"/>
  <c r="E91" i="3" s="1"/>
  <c r="F166" i="2"/>
  <c r="D167" i="2"/>
  <c r="D92" i="3" s="1"/>
  <c r="E167" i="2"/>
  <c r="E92" i="3" s="1"/>
  <c r="F167" i="2"/>
  <c r="F92" i="3" s="1"/>
  <c r="D168" i="2"/>
  <c r="E168" i="2"/>
  <c r="E93" i="3" s="1"/>
  <c r="F168" i="2"/>
  <c r="F93" i="3" s="1"/>
  <c r="D169" i="2"/>
  <c r="D94" i="3" s="1"/>
  <c r="E169" i="2"/>
  <c r="F169" i="2"/>
  <c r="F94" i="3" s="1"/>
  <c r="D170" i="2"/>
  <c r="D95" i="3" s="1"/>
  <c r="E170" i="2"/>
  <c r="E95" i="3" s="1"/>
  <c r="F170" i="2"/>
  <c r="D171" i="2"/>
  <c r="D96" i="3" s="1"/>
  <c r="E171" i="2"/>
  <c r="E96" i="3" s="1"/>
  <c r="F171" i="2"/>
  <c r="F96" i="3" s="1"/>
  <c r="D172" i="2"/>
  <c r="E172" i="2"/>
  <c r="E97" i="3" s="1"/>
  <c r="F172" i="2"/>
  <c r="F97" i="3" s="1"/>
  <c r="D173" i="2"/>
  <c r="D98" i="3" s="1"/>
  <c r="E173" i="2"/>
  <c r="F173" i="2"/>
  <c r="F98" i="3" s="1"/>
  <c r="D174" i="2"/>
  <c r="D99" i="3" s="1"/>
  <c r="E174" i="2"/>
  <c r="E99" i="3" s="1"/>
  <c r="F174" i="2"/>
  <c r="D175" i="2"/>
  <c r="D100" i="3" s="1"/>
  <c r="E175" i="2"/>
  <c r="E100" i="3" s="1"/>
  <c r="F175" i="2"/>
  <c r="F100" i="3" s="1"/>
  <c r="D176" i="2"/>
  <c r="E176" i="2"/>
  <c r="E101" i="3" s="1"/>
  <c r="F176" i="2"/>
  <c r="F101" i="3" s="1"/>
  <c r="D177" i="2"/>
  <c r="D102" i="3" s="1"/>
  <c r="E177" i="2"/>
  <c r="F177" i="2"/>
  <c r="F102" i="3" s="1"/>
  <c r="D178" i="2"/>
  <c r="D103" i="3" s="1"/>
  <c r="E178" i="2"/>
  <c r="E103" i="3" s="1"/>
  <c r="F178" i="2"/>
  <c r="D179" i="2"/>
  <c r="D104" i="3" s="1"/>
  <c r="E179" i="2"/>
  <c r="E104" i="3" s="1"/>
  <c r="F179" i="2"/>
  <c r="F104" i="3" s="1"/>
  <c r="D180" i="2"/>
  <c r="E180" i="2"/>
  <c r="E105" i="3" s="1"/>
  <c r="F180" i="2"/>
  <c r="F105" i="3" s="1"/>
  <c r="D181" i="2"/>
  <c r="D106" i="3" s="1"/>
  <c r="E181" i="2"/>
  <c r="F181" i="2"/>
  <c r="F106" i="3" s="1"/>
  <c r="D182" i="2"/>
  <c r="D107" i="3" s="1"/>
  <c r="E182" i="2"/>
  <c r="E107" i="3" s="1"/>
  <c r="F182" i="2"/>
  <c r="D183" i="2"/>
  <c r="D108" i="3" s="1"/>
  <c r="E183" i="2"/>
  <c r="E108" i="3" s="1"/>
  <c r="F183" i="2"/>
  <c r="F108" i="3" s="1"/>
  <c r="E278" i="2"/>
  <c r="E279" i="2"/>
  <c r="E280" i="2"/>
  <c r="E281" i="2"/>
  <c r="E282" i="2"/>
  <c r="E283" i="2"/>
  <c r="E298" i="2"/>
  <c r="E308" i="2" s="1"/>
  <c r="E299" i="2"/>
  <c r="E309" i="2" s="1"/>
  <c r="E300" i="2"/>
  <c r="E301" i="2"/>
  <c r="E302" i="2"/>
  <c r="E312" i="2" s="1"/>
  <c r="E303" i="2"/>
  <c r="E313" i="2" s="1"/>
  <c r="E310" i="2"/>
  <c r="E311" i="2"/>
  <c r="E319" i="2"/>
  <c r="E320" i="2"/>
  <c r="E323" i="2"/>
  <c r="E324" i="2"/>
  <c r="E329" i="2"/>
  <c r="E330" i="2"/>
  <c r="E331" i="2"/>
  <c r="E321" i="2" s="1"/>
  <c r="E332" i="2"/>
  <c r="E322" i="2" s="1"/>
  <c r="E333" i="2"/>
  <c r="E334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B512" i="2"/>
  <c r="C512" i="2"/>
  <c r="C384" i="3" s="1"/>
  <c r="D512" i="2"/>
  <c r="D384" i="3" s="1"/>
  <c r="E512" i="2"/>
  <c r="F512" i="2"/>
  <c r="G512" i="2"/>
  <c r="G384" i="3" s="1"/>
  <c r="H512" i="2"/>
  <c r="H384" i="3" s="1"/>
  <c r="I512" i="2"/>
  <c r="B513" i="2"/>
  <c r="C513" i="2"/>
  <c r="C385" i="3" s="1"/>
  <c r="D513" i="2"/>
  <c r="D385" i="3" s="1"/>
  <c r="E513" i="2"/>
  <c r="F513" i="2"/>
  <c r="G513" i="2"/>
  <c r="G385" i="3" s="1"/>
  <c r="H513" i="2"/>
  <c r="H385" i="3" s="1"/>
  <c r="I513" i="2"/>
  <c r="B514" i="2"/>
  <c r="C514" i="2"/>
  <c r="C386" i="3" s="1"/>
  <c r="D514" i="2"/>
  <c r="D386" i="3" s="1"/>
  <c r="E514" i="2"/>
  <c r="F514" i="2"/>
  <c r="G514" i="2"/>
  <c r="G386" i="3" s="1"/>
  <c r="H514" i="2"/>
  <c r="H386" i="3" s="1"/>
  <c r="I514" i="2"/>
  <c r="B515" i="2"/>
  <c r="C515" i="2"/>
  <c r="C387" i="3" s="1"/>
  <c r="D515" i="2"/>
  <c r="D387" i="3" s="1"/>
  <c r="E515" i="2"/>
  <c r="F515" i="2"/>
  <c r="G515" i="2"/>
  <c r="G387" i="3" s="1"/>
  <c r="H515" i="2"/>
  <c r="H387" i="3" s="1"/>
  <c r="I515" i="2"/>
  <c r="B516" i="2"/>
  <c r="C516" i="2"/>
  <c r="C388" i="3" s="1"/>
  <c r="D516" i="2"/>
  <c r="D388" i="3" s="1"/>
  <c r="E516" i="2"/>
  <c r="F516" i="2"/>
  <c r="G516" i="2"/>
  <c r="G388" i="3" s="1"/>
  <c r="H516" i="2"/>
  <c r="H388" i="3" s="1"/>
  <c r="I516" i="2"/>
  <c r="B517" i="2"/>
  <c r="C517" i="2"/>
  <c r="C389" i="3" s="1"/>
  <c r="D517" i="2"/>
  <c r="D389" i="3" s="1"/>
  <c r="E517" i="2"/>
  <c r="F517" i="2"/>
  <c r="G517" i="2"/>
  <c r="G389" i="3" s="1"/>
  <c r="H517" i="2"/>
  <c r="H389" i="3" s="1"/>
  <c r="I517" i="2"/>
  <c r="I389" i="3" s="1"/>
  <c r="B518" i="2"/>
  <c r="B390" i="3" s="1"/>
  <c r="C518" i="2"/>
  <c r="C390" i="3" s="1"/>
  <c r="D518" i="2"/>
  <c r="D390" i="3" s="1"/>
  <c r="E518" i="2"/>
  <c r="F518" i="2"/>
  <c r="F390" i="3" s="1"/>
  <c r="G518" i="2"/>
  <c r="G390" i="3" s="1"/>
  <c r="H518" i="2"/>
  <c r="H390" i="3" s="1"/>
  <c r="I518" i="2"/>
  <c r="I390" i="3" s="1"/>
  <c r="B519" i="2"/>
  <c r="B391" i="3" s="1"/>
  <c r="C519" i="2"/>
  <c r="C391" i="3" s="1"/>
  <c r="D519" i="2"/>
  <c r="D391" i="3" s="1"/>
  <c r="E519" i="2"/>
  <c r="F519" i="2"/>
  <c r="F391" i="3" s="1"/>
  <c r="G519" i="2"/>
  <c r="G391" i="3" s="1"/>
  <c r="H519" i="2"/>
  <c r="H391" i="3" s="1"/>
  <c r="I519" i="2"/>
  <c r="I391" i="3" s="1"/>
  <c r="B520" i="2"/>
  <c r="B392" i="3" s="1"/>
  <c r="C520" i="2"/>
  <c r="C392" i="3" s="1"/>
  <c r="D520" i="2"/>
  <c r="D392" i="3" s="1"/>
  <c r="E520" i="2"/>
  <c r="F520" i="2"/>
  <c r="F392" i="3" s="1"/>
  <c r="G520" i="2"/>
  <c r="G392" i="3" s="1"/>
  <c r="H520" i="2"/>
  <c r="H392" i="3" s="1"/>
  <c r="I520" i="2"/>
  <c r="I392" i="3" s="1"/>
  <c r="B521" i="2"/>
  <c r="B393" i="3" s="1"/>
  <c r="C521" i="2"/>
  <c r="C393" i="3" s="1"/>
  <c r="D521" i="2"/>
  <c r="D393" i="3" s="1"/>
  <c r="E521" i="2"/>
  <c r="F521" i="2"/>
  <c r="F393" i="3" s="1"/>
  <c r="G521" i="2"/>
  <c r="G393" i="3" s="1"/>
  <c r="H521" i="2"/>
  <c r="H393" i="3" s="1"/>
  <c r="I521" i="2"/>
  <c r="I393" i="3" s="1"/>
  <c r="B522" i="2"/>
  <c r="B394" i="3" s="1"/>
  <c r="C522" i="2"/>
  <c r="C394" i="3" s="1"/>
  <c r="D522" i="2"/>
  <c r="D394" i="3" s="1"/>
  <c r="E522" i="2"/>
  <c r="F522" i="2"/>
  <c r="F394" i="3" s="1"/>
  <c r="G522" i="2"/>
  <c r="G394" i="3" s="1"/>
  <c r="H522" i="2"/>
  <c r="H394" i="3" s="1"/>
  <c r="I522" i="2"/>
  <c r="I394" i="3" s="1"/>
  <c r="B523" i="2"/>
  <c r="B395" i="3" s="1"/>
  <c r="C523" i="2"/>
  <c r="C395" i="3" s="1"/>
  <c r="D523" i="2"/>
  <c r="D395" i="3" s="1"/>
  <c r="E523" i="2"/>
  <c r="F523" i="2"/>
  <c r="F395" i="3" s="1"/>
  <c r="G523" i="2"/>
  <c r="G395" i="3" s="1"/>
  <c r="H523" i="2"/>
  <c r="H395" i="3" s="1"/>
  <c r="I523" i="2"/>
  <c r="I395" i="3" s="1"/>
  <c r="B524" i="2"/>
  <c r="B396" i="3" s="1"/>
  <c r="C524" i="2"/>
  <c r="C396" i="3" s="1"/>
  <c r="D524" i="2"/>
  <c r="D396" i="3" s="1"/>
  <c r="E524" i="2"/>
  <c r="F524" i="2"/>
  <c r="F396" i="3" s="1"/>
  <c r="G524" i="2"/>
  <c r="G396" i="3" s="1"/>
  <c r="H524" i="2"/>
  <c r="H396" i="3" s="1"/>
  <c r="I524" i="2"/>
  <c r="I396" i="3" s="1"/>
  <c r="B525" i="2"/>
  <c r="B397" i="3" s="1"/>
  <c r="C525" i="2"/>
  <c r="C397" i="3" s="1"/>
  <c r="D525" i="2"/>
  <c r="D397" i="3" s="1"/>
  <c r="E525" i="2"/>
  <c r="F525" i="2"/>
  <c r="F397" i="3" s="1"/>
  <c r="G525" i="2"/>
  <c r="G397" i="3" s="1"/>
  <c r="H525" i="2"/>
  <c r="H397" i="3" s="1"/>
  <c r="I525" i="2"/>
  <c r="I397" i="3" s="1"/>
  <c r="B526" i="2"/>
  <c r="B398" i="3" s="1"/>
  <c r="C526" i="2"/>
  <c r="C398" i="3" s="1"/>
  <c r="D526" i="2"/>
  <c r="D398" i="3" s="1"/>
  <c r="E526" i="2"/>
  <c r="F526" i="2"/>
  <c r="F398" i="3" s="1"/>
  <c r="G526" i="2"/>
  <c r="G398" i="3" s="1"/>
  <c r="H526" i="2"/>
  <c r="H398" i="3" s="1"/>
  <c r="I526" i="2"/>
  <c r="I398" i="3" s="1"/>
  <c r="B527" i="2"/>
  <c r="B399" i="3" s="1"/>
  <c r="C527" i="2"/>
  <c r="C399" i="3" s="1"/>
  <c r="D527" i="2"/>
  <c r="D399" i="3" s="1"/>
  <c r="E527" i="2"/>
  <c r="F527" i="2"/>
  <c r="F399" i="3" s="1"/>
  <c r="G527" i="2"/>
  <c r="G399" i="3" s="1"/>
  <c r="H527" i="2"/>
  <c r="H399" i="3" s="1"/>
  <c r="I527" i="2"/>
  <c r="I399" i="3" s="1"/>
  <c r="B528" i="2"/>
  <c r="B400" i="3" s="1"/>
  <c r="C528" i="2"/>
  <c r="C400" i="3" s="1"/>
  <c r="D528" i="2"/>
  <c r="D400" i="3" s="1"/>
  <c r="E528" i="2"/>
  <c r="F528" i="2"/>
  <c r="F400" i="3" s="1"/>
  <c r="G528" i="2"/>
  <c r="G400" i="3" s="1"/>
  <c r="H528" i="2"/>
  <c r="H400" i="3" s="1"/>
  <c r="I528" i="2"/>
  <c r="I400" i="3" s="1"/>
  <c r="B529" i="2"/>
  <c r="B401" i="3" s="1"/>
  <c r="C529" i="2"/>
  <c r="C401" i="3" s="1"/>
  <c r="D529" i="2"/>
  <c r="D401" i="3" s="1"/>
  <c r="E529" i="2"/>
  <c r="F529" i="2"/>
  <c r="F401" i="3" s="1"/>
  <c r="G529" i="2"/>
  <c r="G401" i="3" s="1"/>
  <c r="H529" i="2"/>
  <c r="H401" i="3" s="1"/>
  <c r="I529" i="2"/>
  <c r="I401" i="3" s="1"/>
  <c r="B530" i="2"/>
  <c r="B402" i="3" s="1"/>
  <c r="C530" i="2"/>
  <c r="C402" i="3" s="1"/>
  <c r="D530" i="2"/>
  <c r="D402" i="3" s="1"/>
  <c r="E530" i="2"/>
  <c r="F530" i="2"/>
  <c r="F402" i="3" s="1"/>
  <c r="G530" i="2"/>
  <c r="G402" i="3" s="1"/>
  <c r="H530" i="2"/>
  <c r="H402" i="3" s="1"/>
  <c r="I530" i="2"/>
  <c r="I402" i="3" s="1"/>
  <c r="B531" i="2"/>
  <c r="B403" i="3" s="1"/>
  <c r="C531" i="2"/>
  <c r="C403" i="3" s="1"/>
  <c r="D531" i="2"/>
  <c r="D403" i="3" s="1"/>
  <c r="E531" i="2"/>
  <c r="F531" i="2"/>
  <c r="F403" i="3" s="1"/>
  <c r="G531" i="2"/>
  <c r="G403" i="3" s="1"/>
  <c r="H531" i="2"/>
  <c r="H403" i="3" s="1"/>
  <c r="I531" i="2"/>
  <c r="I403" i="3" s="1"/>
  <c r="B532" i="2"/>
  <c r="B404" i="3" s="1"/>
  <c r="C532" i="2"/>
  <c r="C404" i="3" s="1"/>
  <c r="D532" i="2"/>
  <c r="D404" i="3" s="1"/>
  <c r="E532" i="2"/>
  <c r="F532" i="2"/>
  <c r="F404" i="3" s="1"/>
  <c r="G532" i="2"/>
  <c r="G404" i="3" s="1"/>
  <c r="H532" i="2"/>
  <c r="H404" i="3" s="1"/>
  <c r="I532" i="2"/>
  <c r="I404" i="3" s="1"/>
  <c r="B533" i="2"/>
  <c r="B405" i="3" s="1"/>
  <c r="C533" i="2"/>
  <c r="C405" i="3" s="1"/>
  <c r="D533" i="2"/>
  <c r="D405" i="3" s="1"/>
  <c r="E533" i="2"/>
  <c r="F533" i="2"/>
  <c r="F405" i="3" s="1"/>
  <c r="G533" i="2"/>
  <c r="G405" i="3" s="1"/>
  <c r="H533" i="2"/>
  <c r="H405" i="3" s="1"/>
  <c r="I533" i="2"/>
  <c r="I405" i="3" s="1"/>
  <c r="B534" i="2"/>
  <c r="B406" i="3" s="1"/>
  <c r="C534" i="2"/>
  <c r="C406" i="3" s="1"/>
  <c r="D534" i="2"/>
  <c r="D406" i="3" s="1"/>
  <c r="E534" i="2"/>
  <c r="F534" i="2"/>
  <c r="F406" i="3" s="1"/>
  <c r="G534" i="2"/>
  <c r="G406" i="3" s="1"/>
  <c r="H534" i="2"/>
  <c r="H406" i="3" s="1"/>
  <c r="I534" i="2"/>
  <c r="I406" i="3" s="1"/>
  <c r="B535" i="2"/>
  <c r="B407" i="3" s="1"/>
  <c r="C535" i="2"/>
  <c r="C407" i="3" s="1"/>
  <c r="D535" i="2"/>
  <c r="D407" i="3" s="1"/>
  <c r="E535" i="2"/>
  <c r="F535" i="2"/>
  <c r="F407" i="3" s="1"/>
  <c r="G535" i="2"/>
  <c r="G407" i="3" s="1"/>
  <c r="H535" i="2"/>
  <c r="H407" i="3" s="1"/>
  <c r="I535" i="2"/>
  <c r="I407" i="3" s="1"/>
  <c r="B540" i="2"/>
  <c r="C540" i="2"/>
  <c r="D540" i="2"/>
  <c r="E540" i="2"/>
  <c r="F540" i="2"/>
  <c r="G540" i="2"/>
  <c r="H540" i="2"/>
  <c r="I540" i="2"/>
  <c r="B553" i="2"/>
  <c r="C553" i="2"/>
  <c r="D553" i="2"/>
  <c r="E553" i="2"/>
  <c r="F553" i="2"/>
  <c r="G553" i="2"/>
  <c r="B554" i="2"/>
  <c r="C554" i="2"/>
  <c r="D554" i="2"/>
  <c r="E554" i="2"/>
  <c r="F554" i="2"/>
  <c r="G554" i="2"/>
  <c r="B555" i="2"/>
  <c r="C555" i="2"/>
  <c r="D555" i="2"/>
  <c r="E555" i="2"/>
  <c r="F555" i="2"/>
  <c r="G555" i="2"/>
  <c r="B556" i="2"/>
  <c r="H556" i="2" s="1"/>
  <c r="C556" i="2"/>
  <c r="D556" i="2"/>
  <c r="E556" i="2"/>
  <c r="F556" i="2"/>
  <c r="G556" i="2"/>
  <c r="B557" i="2"/>
  <c r="C557" i="2"/>
  <c r="D557" i="2"/>
  <c r="E557" i="2"/>
  <c r="F557" i="2"/>
  <c r="G557" i="2"/>
  <c r="B558" i="2"/>
  <c r="C558" i="2"/>
  <c r="D558" i="2"/>
  <c r="E558" i="2"/>
  <c r="F558" i="2"/>
  <c r="G558" i="2"/>
  <c r="B559" i="2"/>
  <c r="C559" i="2"/>
  <c r="D559" i="2"/>
  <c r="E559" i="2"/>
  <c r="F559" i="2"/>
  <c r="G559" i="2"/>
  <c r="B560" i="2"/>
  <c r="C560" i="2"/>
  <c r="D560" i="2"/>
  <c r="E560" i="2"/>
  <c r="H560" i="2" s="1"/>
  <c r="F560" i="2"/>
  <c r="G560" i="2"/>
  <c r="B561" i="2"/>
  <c r="H561" i="2" s="1"/>
  <c r="C561" i="2"/>
  <c r="D561" i="2"/>
  <c r="E561" i="2"/>
  <c r="F561" i="2"/>
  <c r="G561" i="2"/>
  <c r="B562" i="2"/>
  <c r="C562" i="2"/>
  <c r="D562" i="2"/>
  <c r="E562" i="2"/>
  <c r="F562" i="2"/>
  <c r="G562" i="2"/>
  <c r="B563" i="2"/>
  <c r="C563" i="2"/>
  <c r="D563" i="2"/>
  <c r="E563" i="2"/>
  <c r="F563" i="2"/>
  <c r="G563" i="2"/>
  <c r="B564" i="2"/>
  <c r="C564" i="2"/>
  <c r="D564" i="2"/>
  <c r="E564" i="2"/>
  <c r="F564" i="2"/>
  <c r="G564" i="2"/>
  <c r="H564" i="2"/>
  <c r="B565" i="2"/>
  <c r="C565" i="2"/>
  <c r="D565" i="2"/>
  <c r="E565" i="2"/>
  <c r="F565" i="2"/>
  <c r="G565" i="2"/>
  <c r="B566" i="2"/>
  <c r="C566" i="2"/>
  <c r="D566" i="2"/>
  <c r="E566" i="2"/>
  <c r="F566" i="2"/>
  <c r="G566" i="2"/>
  <c r="B567" i="2"/>
  <c r="C567" i="2"/>
  <c r="D567" i="2"/>
  <c r="E567" i="2"/>
  <c r="F567" i="2"/>
  <c r="G567" i="2"/>
  <c r="B568" i="2"/>
  <c r="H568" i="2" s="1"/>
  <c r="C568" i="2"/>
  <c r="D568" i="2"/>
  <c r="E568" i="2"/>
  <c r="F568" i="2"/>
  <c r="G568" i="2"/>
  <c r="B569" i="2"/>
  <c r="C569" i="2"/>
  <c r="D569" i="2"/>
  <c r="E569" i="2"/>
  <c r="F569" i="2"/>
  <c r="G569" i="2"/>
  <c r="B570" i="2"/>
  <c r="H570" i="2" s="1"/>
  <c r="C570" i="2"/>
  <c r="D570" i="2"/>
  <c r="E570" i="2"/>
  <c r="F570" i="2"/>
  <c r="G570" i="2"/>
  <c r="B571" i="2"/>
  <c r="C571" i="2"/>
  <c r="D571" i="2"/>
  <c r="E571" i="2"/>
  <c r="F571" i="2"/>
  <c r="G571" i="2"/>
  <c r="B572" i="2"/>
  <c r="H572" i="2" s="1"/>
  <c r="C572" i="2"/>
  <c r="D572" i="2"/>
  <c r="E572" i="2"/>
  <c r="F572" i="2"/>
  <c r="G572" i="2"/>
  <c r="B573" i="2"/>
  <c r="C573" i="2"/>
  <c r="D573" i="2"/>
  <c r="E573" i="2"/>
  <c r="F573" i="2"/>
  <c r="G573" i="2"/>
  <c r="B574" i="2"/>
  <c r="C574" i="2"/>
  <c r="D574" i="2"/>
  <c r="E574" i="2"/>
  <c r="F574" i="2"/>
  <c r="G574" i="2"/>
  <c r="B575" i="2"/>
  <c r="C575" i="2"/>
  <c r="D575" i="2"/>
  <c r="E575" i="2"/>
  <c r="F575" i="2"/>
  <c r="G575" i="2"/>
  <c r="B576" i="2"/>
  <c r="C576" i="2"/>
  <c r="D576" i="2"/>
  <c r="E576" i="2"/>
  <c r="H576" i="2" s="1"/>
  <c r="F576" i="2"/>
  <c r="G576" i="2"/>
  <c r="E577" i="2"/>
  <c r="D608" i="2"/>
  <c r="D481" i="3" s="1"/>
  <c r="E608" i="2"/>
  <c r="E481" i="3" s="1"/>
  <c r="D609" i="2"/>
  <c r="E609" i="2"/>
  <c r="E482" i="3" s="1"/>
  <c r="D610" i="2"/>
  <c r="D483" i="3" s="1"/>
  <c r="E610" i="2"/>
  <c r="E483" i="3" s="1"/>
  <c r="D611" i="2"/>
  <c r="D484" i="3" s="1"/>
  <c r="E611" i="2"/>
  <c r="E484" i="3" s="1"/>
  <c r="D612" i="2"/>
  <c r="D485" i="3" s="1"/>
  <c r="E612" i="2"/>
  <c r="E485" i="3" s="1"/>
  <c r="D613" i="2"/>
  <c r="E613" i="2"/>
  <c r="E486" i="3" s="1"/>
  <c r="D614" i="2"/>
  <c r="D487" i="3" s="1"/>
  <c r="E614" i="2"/>
  <c r="E487" i="3" s="1"/>
  <c r="D615" i="2"/>
  <c r="D488" i="3" s="1"/>
  <c r="E615" i="2"/>
  <c r="E488" i="3" s="1"/>
  <c r="D616" i="2"/>
  <c r="D489" i="3" s="1"/>
  <c r="E616" i="2"/>
  <c r="E489" i="3" s="1"/>
  <c r="D617" i="2"/>
  <c r="E617" i="2"/>
  <c r="E490" i="3" s="1"/>
  <c r="D618" i="2"/>
  <c r="D491" i="3" s="1"/>
  <c r="E618" i="2"/>
  <c r="E491" i="3" s="1"/>
  <c r="D619" i="2"/>
  <c r="D492" i="3" s="1"/>
  <c r="E619" i="2"/>
  <c r="E492" i="3" s="1"/>
  <c r="D620" i="2"/>
  <c r="D493" i="3" s="1"/>
  <c r="E620" i="2"/>
  <c r="E493" i="3" s="1"/>
  <c r="D621" i="2"/>
  <c r="D494" i="3" s="1"/>
  <c r="E621" i="2"/>
  <c r="E494" i="3" s="1"/>
  <c r="D622" i="2"/>
  <c r="E622" i="2"/>
  <c r="D623" i="2"/>
  <c r="D496" i="3" s="1"/>
  <c r="E623" i="2"/>
  <c r="E496" i="3" s="1"/>
  <c r="D624" i="2"/>
  <c r="D497" i="3" s="1"/>
  <c r="E624" i="2"/>
  <c r="E497" i="3" s="1"/>
  <c r="D625" i="2"/>
  <c r="D498" i="3" s="1"/>
  <c r="E625" i="2"/>
  <c r="E498" i="3" s="1"/>
  <c r="D626" i="2"/>
  <c r="D499" i="3" s="1"/>
  <c r="E626" i="2"/>
  <c r="E499" i="3" s="1"/>
  <c r="D627" i="2"/>
  <c r="D500" i="3" s="1"/>
  <c r="E627" i="2"/>
  <c r="E500" i="3" s="1"/>
  <c r="D628" i="2"/>
  <c r="D501" i="3" s="1"/>
  <c r="E628" i="2"/>
  <c r="E501" i="3" s="1"/>
  <c r="D629" i="2"/>
  <c r="D502" i="3" s="1"/>
  <c r="E629" i="2"/>
  <c r="E502" i="3" s="1"/>
  <c r="D630" i="2"/>
  <c r="E630" i="2"/>
  <c r="D631" i="2"/>
  <c r="D504" i="3" s="1"/>
  <c r="E631" i="2"/>
  <c r="E504" i="3" s="1"/>
  <c r="D632" i="2"/>
  <c r="D505" i="3" s="1"/>
  <c r="E632" i="2"/>
  <c r="E505" i="3" s="1"/>
  <c r="D633" i="2"/>
  <c r="D506" i="3" s="1"/>
  <c r="E633" i="2"/>
  <c r="E506" i="3" s="1"/>
  <c r="D634" i="2"/>
  <c r="D507" i="3" s="1"/>
  <c r="E634" i="2"/>
  <c r="E507" i="3" s="1"/>
  <c r="D635" i="2"/>
  <c r="D508" i="3" s="1"/>
  <c r="E635" i="2"/>
  <c r="E508" i="3" s="1"/>
  <c r="D636" i="2"/>
  <c r="D509" i="3" s="1"/>
  <c r="E636" i="2"/>
  <c r="E509" i="3" s="1"/>
  <c r="D637" i="2"/>
  <c r="D510" i="3" s="1"/>
  <c r="E637" i="2"/>
  <c r="E510" i="3" s="1"/>
  <c r="D638" i="2"/>
  <c r="E638" i="2"/>
  <c r="D639" i="2"/>
  <c r="D512" i="3" s="1"/>
  <c r="E639" i="2"/>
  <c r="E512" i="3" s="1"/>
  <c r="D640" i="2"/>
  <c r="D513" i="3" s="1"/>
  <c r="E640" i="2"/>
  <c r="E513" i="3" s="1"/>
  <c r="D641" i="2"/>
  <c r="D514" i="3" s="1"/>
  <c r="E641" i="2"/>
  <c r="E514" i="3" s="1"/>
  <c r="D642" i="2"/>
  <c r="D515" i="3" s="1"/>
  <c r="E642" i="2"/>
  <c r="E515" i="3" s="1"/>
  <c r="D643" i="2"/>
  <c r="D516" i="3" s="1"/>
  <c r="E643" i="2"/>
  <c r="E516" i="3" s="1"/>
  <c r="D644" i="2"/>
  <c r="D517" i="3" s="1"/>
  <c r="E644" i="2"/>
  <c r="E517" i="3" s="1"/>
  <c r="D645" i="2"/>
  <c r="D518" i="3" s="1"/>
  <c r="E645" i="2"/>
  <c r="E518" i="3" s="1"/>
  <c r="D646" i="2"/>
  <c r="E646" i="2"/>
  <c r="D647" i="2"/>
  <c r="D520" i="3" s="1"/>
  <c r="E647" i="2"/>
  <c r="E520" i="3" s="1"/>
  <c r="D648" i="2"/>
  <c r="D521" i="3" s="1"/>
  <c r="E648" i="2"/>
  <c r="E521" i="3" s="1"/>
  <c r="D649" i="2"/>
  <c r="D522" i="3" s="1"/>
  <c r="E649" i="2"/>
  <c r="E522" i="3" s="1"/>
  <c r="D650" i="2"/>
  <c r="D523" i="3" s="1"/>
  <c r="E650" i="2"/>
  <c r="E523" i="3" s="1"/>
  <c r="D651" i="2"/>
  <c r="D524" i="3" s="1"/>
  <c r="E651" i="2"/>
  <c r="E524" i="3" s="1"/>
  <c r="D652" i="2"/>
  <c r="D525" i="3" s="1"/>
  <c r="E652" i="2"/>
  <c r="E525" i="3" s="1"/>
  <c r="D653" i="2"/>
  <c r="D526" i="3" s="1"/>
  <c r="E653" i="2"/>
  <c r="E526" i="3" s="1"/>
  <c r="D654" i="2"/>
  <c r="E654" i="2"/>
  <c r="D655" i="2"/>
  <c r="D528" i="3" s="1"/>
  <c r="E655" i="2"/>
  <c r="E528" i="3" s="1"/>
  <c r="D656" i="2"/>
  <c r="D529" i="3" s="1"/>
  <c r="E656" i="2"/>
  <c r="E529" i="3" s="1"/>
  <c r="D657" i="2"/>
  <c r="D530" i="3" s="1"/>
  <c r="E657" i="2"/>
  <c r="E530" i="3" s="1"/>
  <c r="D658" i="2"/>
  <c r="D531" i="3" s="1"/>
  <c r="E658" i="2"/>
  <c r="E531" i="3" s="1"/>
  <c r="D659" i="2"/>
  <c r="D532" i="3" s="1"/>
  <c r="E659" i="2"/>
  <c r="E532" i="3" s="1"/>
  <c r="D660" i="2"/>
  <c r="D533" i="3" s="1"/>
  <c r="E660" i="2"/>
  <c r="E533" i="3" s="1"/>
  <c r="D661" i="2"/>
  <c r="D534" i="3" s="1"/>
  <c r="E661" i="2"/>
  <c r="E534" i="3" s="1"/>
  <c r="D662" i="2"/>
  <c r="E662" i="2"/>
  <c r="D663" i="2"/>
  <c r="D536" i="3" s="1"/>
  <c r="E663" i="2"/>
  <c r="E536" i="3" s="1"/>
  <c r="D664" i="2"/>
  <c r="D537" i="3" s="1"/>
  <c r="E664" i="2"/>
  <c r="E537" i="3" s="1"/>
  <c r="D665" i="2"/>
  <c r="D538" i="3" s="1"/>
  <c r="E665" i="2"/>
  <c r="E538" i="3" s="1"/>
  <c r="D666" i="2"/>
  <c r="D539" i="3" s="1"/>
  <c r="E666" i="2"/>
  <c r="E539" i="3" s="1"/>
  <c r="D667" i="2"/>
  <c r="D540" i="3" s="1"/>
  <c r="E667" i="2"/>
  <c r="E540" i="3" s="1"/>
  <c r="D668" i="2"/>
  <c r="D541" i="3" s="1"/>
  <c r="E668" i="2"/>
  <c r="E541" i="3" s="1"/>
  <c r="D669" i="2"/>
  <c r="D542" i="3" s="1"/>
  <c r="E669" i="2"/>
  <c r="E542" i="3" s="1"/>
  <c r="D670" i="2"/>
  <c r="E670" i="2"/>
  <c r="D671" i="2"/>
  <c r="D544" i="3" s="1"/>
  <c r="E671" i="2"/>
  <c r="E544" i="3" s="1"/>
  <c r="D672" i="2"/>
  <c r="D545" i="3" s="1"/>
  <c r="E672" i="2"/>
  <c r="E545" i="3" s="1"/>
  <c r="D673" i="2"/>
  <c r="D546" i="3" s="1"/>
  <c r="E673" i="2"/>
  <c r="E546" i="3" s="1"/>
  <c r="D674" i="2"/>
  <c r="D547" i="3" s="1"/>
  <c r="E674" i="2"/>
  <c r="E547" i="3" s="1"/>
  <c r="D675" i="2"/>
  <c r="D548" i="3" s="1"/>
  <c r="E675" i="2"/>
  <c r="E548" i="3" s="1"/>
  <c r="D676" i="2"/>
  <c r="D549" i="3" s="1"/>
  <c r="E676" i="2"/>
  <c r="E549" i="3" s="1"/>
  <c r="D677" i="2"/>
  <c r="D550" i="3" s="1"/>
  <c r="E677" i="2"/>
  <c r="E550" i="3" s="1"/>
  <c r="D678" i="2"/>
  <c r="E678" i="2"/>
  <c r="D679" i="2"/>
  <c r="D552" i="3" s="1"/>
  <c r="E679" i="2"/>
  <c r="E552" i="3" s="1"/>
  <c r="D680" i="2"/>
  <c r="D553" i="3" s="1"/>
  <c r="E680" i="2"/>
  <c r="E553" i="3" s="1"/>
  <c r="D681" i="2"/>
  <c r="D554" i="3" s="1"/>
  <c r="E681" i="2"/>
  <c r="E554" i="3" s="1"/>
  <c r="D682" i="2"/>
  <c r="D555" i="3" s="1"/>
  <c r="E682" i="2"/>
  <c r="E555" i="3" s="1"/>
  <c r="D683" i="2"/>
  <c r="D556" i="3" s="1"/>
  <c r="E683" i="2"/>
  <c r="E556" i="3" s="1"/>
  <c r="D684" i="2"/>
  <c r="D557" i="3" s="1"/>
  <c r="E684" i="2"/>
  <c r="E557" i="3" s="1"/>
  <c r="D685" i="2"/>
  <c r="D558" i="3" s="1"/>
  <c r="E685" i="2"/>
  <c r="E558" i="3" s="1"/>
  <c r="D686" i="2"/>
  <c r="E686" i="2"/>
  <c r="D687" i="2"/>
  <c r="D560" i="3" s="1"/>
  <c r="E687" i="2"/>
  <c r="E560" i="3" s="1"/>
  <c r="D688" i="2"/>
  <c r="D561" i="3" s="1"/>
  <c r="E688" i="2"/>
  <c r="E561" i="3" s="1"/>
  <c r="D689" i="2"/>
  <c r="D562" i="3" s="1"/>
  <c r="E689" i="2"/>
  <c r="E562" i="3" s="1"/>
  <c r="D690" i="2"/>
  <c r="D563" i="3" s="1"/>
  <c r="E690" i="2"/>
  <c r="E563" i="3" s="1"/>
  <c r="D691" i="2"/>
  <c r="D564" i="3" s="1"/>
  <c r="E691" i="2"/>
  <c r="E564" i="3" s="1"/>
  <c r="D692" i="2"/>
  <c r="D565" i="3" s="1"/>
  <c r="E692" i="2"/>
  <c r="E565" i="3" s="1"/>
  <c r="D693" i="2"/>
  <c r="D566" i="3" s="1"/>
  <c r="E693" i="2"/>
  <c r="E566" i="3" s="1"/>
  <c r="D694" i="2"/>
  <c r="E694" i="2"/>
  <c r="D695" i="2"/>
  <c r="D568" i="3" s="1"/>
  <c r="E695" i="2"/>
  <c r="E568" i="3" s="1"/>
  <c r="D696" i="2"/>
  <c r="D569" i="3" s="1"/>
  <c r="E696" i="2"/>
  <c r="E569" i="3" s="1"/>
  <c r="D697" i="2"/>
  <c r="D570" i="3" s="1"/>
  <c r="E697" i="2"/>
  <c r="E570" i="3" s="1"/>
  <c r="D698" i="2"/>
  <c r="D571" i="3" s="1"/>
  <c r="E698" i="2"/>
  <c r="E571" i="3" s="1"/>
  <c r="D699" i="2"/>
  <c r="D572" i="3" s="1"/>
  <c r="E699" i="2"/>
  <c r="E572" i="3" s="1"/>
  <c r="D700" i="2"/>
  <c r="D573" i="3" s="1"/>
  <c r="E700" i="2"/>
  <c r="E573" i="3" s="1"/>
  <c r="D701" i="2"/>
  <c r="D574" i="3" s="1"/>
  <c r="E701" i="2"/>
  <c r="E574" i="3" s="1"/>
  <c r="D702" i="2"/>
  <c r="E702" i="2"/>
  <c r="D703" i="2"/>
  <c r="D576" i="3" s="1"/>
  <c r="E703" i="2"/>
  <c r="E576" i="3" s="1"/>
  <c r="D704" i="2"/>
  <c r="D577" i="3" s="1"/>
  <c r="E704" i="2"/>
  <c r="E577" i="3" s="1"/>
  <c r="D705" i="2"/>
  <c r="D578" i="3" s="1"/>
  <c r="E705" i="2"/>
  <c r="E578" i="3" s="1"/>
  <c r="D706" i="2"/>
  <c r="D579" i="3" s="1"/>
  <c r="E706" i="2"/>
  <c r="E579" i="3" s="1"/>
  <c r="D707" i="2"/>
  <c r="D580" i="3" s="1"/>
  <c r="E707" i="2"/>
  <c r="E580" i="3" s="1"/>
  <c r="D708" i="2"/>
  <c r="D581" i="3" s="1"/>
  <c r="E708" i="2"/>
  <c r="E581" i="3" s="1"/>
  <c r="D709" i="2"/>
  <c r="D582" i="3" s="1"/>
  <c r="E709" i="2"/>
  <c r="E582" i="3" s="1"/>
  <c r="D710" i="2"/>
  <c r="E710" i="2"/>
  <c r="D711" i="2"/>
  <c r="D584" i="3" s="1"/>
  <c r="E711" i="2"/>
  <c r="E584" i="3" s="1"/>
  <c r="D712" i="2"/>
  <c r="D585" i="3" s="1"/>
  <c r="E712" i="2"/>
  <c r="E585" i="3" s="1"/>
  <c r="D713" i="2"/>
  <c r="D586" i="3" s="1"/>
  <c r="E713" i="2"/>
  <c r="E586" i="3" s="1"/>
  <c r="D714" i="2"/>
  <c r="D587" i="3" s="1"/>
  <c r="E714" i="2"/>
  <c r="E587" i="3" s="1"/>
  <c r="D715" i="2"/>
  <c r="D588" i="3" s="1"/>
  <c r="E715" i="2"/>
  <c r="E588" i="3" s="1"/>
  <c r="D716" i="2"/>
  <c r="D589" i="3" s="1"/>
  <c r="E716" i="2"/>
  <c r="E589" i="3" s="1"/>
  <c r="D717" i="2"/>
  <c r="D590" i="3" s="1"/>
  <c r="E717" i="2"/>
  <c r="E590" i="3" s="1"/>
  <c r="D718" i="2"/>
  <c r="E718" i="2"/>
  <c r="D719" i="2"/>
  <c r="D592" i="3" s="1"/>
  <c r="E719" i="2"/>
  <c r="E592" i="3" s="1"/>
  <c r="D720" i="2"/>
  <c r="D593" i="3" s="1"/>
  <c r="E720" i="2"/>
  <c r="E593" i="3" s="1"/>
  <c r="D721" i="2"/>
  <c r="D594" i="3" s="1"/>
  <c r="E721" i="2"/>
  <c r="E594" i="3" s="1"/>
  <c r="D722" i="2"/>
  <c r="D595" i="3" s="1"/>
  <c r="E722" i="2"/>
  <c r="E595" i="3" s="1"/>
  <c r="D723" i="2"/>
  <c r="D596" i="3" s="1"/>
  <c r="E723" i="2"/>
  <c r="E596" i="3" s="1"/>
  <c r="D724" i="2"/>
  <c r="D597" i="3" s="1"/>
  <c r="E724" i="2"/>
  <c r="E597" i="3" s="1"/>
  <c r="D725" i="2"/>
  <c r="D598" i="3" s="1"/>
  <c r="E725" i="2"/>
  <c r="E598" i="3" s="1"/>
  <c r="D726" i="2"/>
  <c r="E726" i="2"/>
  <c r="D727" i="2"/>
  <c r="D600" i="3" s="1"/>
  <c r="E727" i="2"/>
  <c r="E600" i="3" s="1"/>
  <c r="D728" i="2"/>
  <c r="D601" i="3" s="1"/>
  <c r="E728" i="2"/>
  <c r="E601" i="3" s="1"/>
  <c r="D729" i="2"/>
  <c r="D602" i="3" s="1"/>
  <c r="E729" i="2"/>
  <c r="E602" i="3" s="1"/>
  <c r="D730" i="2"/>
  <c r="D603" i="3" s="1"/>
  <c r="E730" i="2"/>
  <c r="E603" i="3" s="1"/>
  <c r="D731" i="2"/>
  <c r="D604" i="3" s="1"/>
  <c r="E731" i="2"/>
  <c r="E604" i="3" s="1"/>
  <c r="D732" i="2"/>
  <c r="D605" i="3" s="1"/>
  <c r="E732" i="2"/>
  <c r="E605" i="3" s="1"/>
  <c r="D733" i="2"/>
  <c r="D606" i="3" s="1"/>
  <c r="E733" i="2"/>
  <c r="E606" i="3" s="1"/>
  <c r="D734" i="2"/>
  <c r="E734" i="2"/>
  <c r="D735" i="2"/>
  <c r="D608" i="3" s="1"/>
  <c r="E735" i="2"/>
  <c r="E608" i="3" s="1"/>
  <c r="D736" i="2"/>
  <c r="D609" i="3" s="1"/>
  <c r="E736" i="2"/>
  <c r="E609" i="3" s="1"/>
  <c r="D737" i="2"/>
  <c r="D610" i="3" s="1"/>
  <c r="E737" i="2"/>
  <c r="E610" i="3" s="1"/>
  <c r="D738" i="2"/>
  <c r="D611" i="3" s="1"/>
  <c r="E738" i="2"/>
  <c r="E611" i="3" s="1"/>
  <c r="D739" i="2"/>
  <c r="D612" i="3" s="1"/>
  <c r="E739" i="2"/>
  <c r="E612" i="3" s="1"/>
  <c r="D740" i="2"/>
  <c r="D613" i="3" s="1"/>
  <c r="E740" i="2"/>
  <c r="E613" i="3" s="1"/>
  <c r="D741" i="2"/>
  <c r="D614" i="3" s="1"/>
  <c r="E741" i="2"/>
  <c r="E614" i="3" s="1"/>
  <c r="D742" i="2"/>
  <c r="E742" i="2"/>
  <c r="D743" i="2"/>
  <c r="D616" i="3" s="1"/>
  <c r="E743" i="2"/>
  <c r="E616" i="3" s="1"/>
  <c r="D744" i="2"/>
  <c r="D617" i="3" s="1"/>
  <c r="E744" i="2"/>
  <c r="E617" i="3" s="1"/>
  <c r="D745" i="2"/>
  <c r="D618" i="3" s="1"/>
  <c r="E745" i="2"/>
  <c r="E618" i="3" s="1"/>
  <c r="D746" i="2"/>
  <c r="D619" i="3" s="1"/>
  <c r="E746" i="2"/>
  <c r="E619" i="3" s="1"/>
  <c r="D747" i="2"/>
  <c r="D620" i="3" s="1"/>
  <c r="E747" i="2"/>
  <c r="E620" i="3" s="1"/>
  <c r="D748" i="2"/>
  <c r="D621" i="3" s="1"/>
  <c r="E748" i="2"/>
  <c r="E621" i="3" s="1"/>
  <c r="D749" i="2"/>
  <c r="D622" i="3" s="1"/>
  <c r="E749" i="2"/>
  <c r="E622" i="3" s="1"/>
  <c r="D750" i="2"/>
  <c r="E750" i="2"/>
  <c r="D751" i="2"/>
  <c r="D624" i="3" s="1"/>
  <c r="E751" i="2"/>
  <c r="E624" i="3" s="1"/>
  <c r="D752" i="2"/>
  <c r="D625" i="3" s="1"/>
  <c r="E752" i="2"/>
  <c r="E625" i="3" s="1"/>
  <c r="D753" i="2"/>
  <c r="D626" i="3" s="1"/>
  <c r="E753" i="2"/>
  <c r="E626" i="3" s="1"/>
  <c r="D754" i="2"/>
  <c r="D627" i="3" s="1"/>
  <c r="E754" i="2"/>
  <c r="E627" i="3" s="1"/>
  <c r="D755" i="2"/>
  <c r="D628" i="3" s="1"/>
  <c r="E755" i="2"/>
  <c r="E628" i="3" s="1"/>
  <c r="D756" i="2"/>
  <c r="D629" i="3" s="1"/>
  <c r="E756" i="2"/>
  <c r="E629" i="3" s="1"/>
  <c r="D757" i="2"/>
  <c r="D630" i="3" s="1"/>
  <c r="E757" i="2"/>
  <c r="E630" i="3" s="1"/>
  <c r="D758" i="2"/>
  <c r="E758" i="2"/>
  <c r="D759" i="2"/>
  <c r="D632" i="3" s="1"/>
  <c r="E759" i="2"/>
  <c r="E632" i="3" s="1"/>
  <c r="D760" i="2"/>
  <c r="D633" i="3" s="1"/>
  <c r="E760" i="2"/>
  <c r="E633" i="3" s="1"/>
  <c r="D761" i="2"/>
  <c r="D634" i="3" s="1"/>
  <c r="E761" i="2"/>
  <c r="E634" i="3" s="1"/>
  <c r="D762" i="2"/>
  <c r="D635" i="3" s="1"/>
  <c r="E762" i="2"/>
  <c r="E635" i="3" s="1"/>
  <c r="D763" i="2"/>
  <c r="D636" i="3" s="1"/>
  <c r="E763" i="2"/>
  <c r="E636" i="3" s="1"/>
  <c r="D764" i="2"/>
  <c r="D637" i="3" s="1"/>
  <c r="E764" i="2"/>
  <c r="E637" i="3" s="1"/>
  <c r="D765" i="2"/>
  <c r="D638" i="3" s="1"/>
  <c r="E765" i="2"/>
  <c r="E638" i="3" s="1"/>
  <c r="D766" i="2"/>
  <c r="E766" i="2"/>
  <c r="D767" i="2"/>
  <c r="D640" i="3" s="1"/>
  <c r="E767" i="2"/>
  <c r="E640" i="3" s="1"/>
  <c r="D768" i="2"/>
  <c r="D641" i="3" s="1"/>
  <c r="E768" i="2"/>
  <c r="E641" i="3" s="1"/>
  <c r="D769" i="2"/>
  <c r="D642" i="3" s="1"/>
  <c r="E769" i="2"/>
  <c r="E642" i="3" s="1"/>
  <c r="D770" i="2"/>
  <c r="D643" i="3" s="1"/>
  <c r="E770" i="2"/>
  <c r="E643" i="3" s="1"/>
  <c r="D771" i="2"/>
  <c r="D644" i="3" s="1"/>
  <c r="E771" i="2"/>
  <c r="E644" i="3" s="1"/>
  <c r="D772" i="2"/>
  <c r="D645" i="3" s="1"/>
  <c r="E772" i="2"/>
  <c r="E645" i="3" s="1"/>
  <c r="D773" i="2"/>
  <c r="D646" i="3" s="1"/>
  <c r="E773" i="2"/>
  <c r="E646" i="3" s="1"/>
  <c r="D774" i="2"/>
  <c r="E774" i="2"/>
  <c r="D775" i="2"/>
  <c r="D648" i="3" s="1"/>
  <c r="E775" i="2"/>
  <c r="E648" i="3" s="1"/>
  <c r="B848" i="2"/>
  <c r="B668" i="3" s="1"/>
  <c r="C848" i="2"/>
  <c r="C668" i="3" s="1"/>
  <c r="D848" i="2"/>
  <c r="D668" i="3" s="1"/>
  <c r="E848" i="2"/>
  <c r="E668" i="3" s="1"/>
  <c r="F848" i="2"/>
  <c r="F668" i="3" s="1"/>
  <c r="G848" i="2"/>
  <c r="G668" i="3" s="1"/>
  <c r="H848" i="2"/>
  <c r="H668" i="3" s="1"/>
  <c r="B849" i="2"/>
  <c r="B669" i="3" s="1"/>
  <c r="C849" i="2"/>
  <c r="C669" i="3" s="1"/>
  <c r="D849" i="2"/>
  <c r="D669" i="3" s="1"/>
  <c r="E849" i="2"/>
  <c r="E669" i="3" s="1"/>
  <c r="F849" i="2"/>
  <c r="F669" i="3" s="1"/>
  <c r="G849" i="2"/>
  <c r="H849" i="2"/>
  <c r="B850" i="2"/>
  <c r="B670" i="3" s="1"/>
  <c r="C850" i="2"/>
  <c r="C670" i="3" s="1"/>
  <c r="D850" i="2"/>
  <c r="D670" i="3" s="1"/>
  <c r="E850" i="2"/>
  <c r="E670" i="3" s="1"/>
  <c r="F850" i="2"/>
  <c r="F670" i="3" s="1"/>
  <c r="G850" i="2"/>
  <c r="G670" i="3" s="1"/>
  <c r="H850" i="2"/>
  <c r="H670" i="3" s="1"/>
  <c r="B851" i="2"/>
  <c r="B671" i="3" s="1"/>
  <c r="C851" i="2"/>
  <c r="C671" i="3" s="1"/>
  <c r="D851" i="2"/>
  <c r="D671" i="3" s="1"/>
  <c r="E851" i="2"/>
  <c r="E671" i="3" s="1"/>
  <c r="F851" i="2"/>
  <c r="F671" i="3" s="1"/>
  <c r="G851" i="2"/>
  <c r="G671" i="3" s="1"/>
  <c r="H851" i="2"/>
  <c r="H671" i="3" s="1"/>
  <c r="C413" i="3" l="1"/>
  <c r="G413" i="3"/>
  <c r="H413" i="3"/>
  <c r="D413" i="3"/>
  <c r="H575" i="2"/>
  <c r="H559" i="2"/>
  <c r="F577" i="2"/>
  <c r="C83" i="3"/>
  <c r="H566" i="2"/>
  <c r="G577" i="2"/>
  <c r="H569" i="2"/>
  <c r="H567" i="2"/>
  <c r="H562" i="2"/>
  <c r="D577" i="2"/>
  <c r="H553" i="2"/>
  <c r="B577" i="2"/>
  <c r="I413" i="3"/>
  <c r="H573" i="2"/>
  <c r="H571" i="2"/>
  <c r="H557" i="2"/>
  <c r="H555" i="2"/>
  <c r="H574" i="2"/>
  <c r="H565" i="2"/>
  <c r="H563" i="2"/>
  <c r="H558" i="2"/>
  <c r="D339" i="3"/>
  <c r="C577" i="2"/>
  <c r="H554" i="2"/>
  <c r="H577" i="2" s="1"/>
  <c r="C158" i="2" l="1"/>
</calcChain>
</file>

<file path=xl/sharedStrings.xml><?xml version="1.0" encoding="utf-8"?>
<sst xmlns="http://schemas.openxmlformats.org/spreadsheetml/2006/main" count="1211" uniqueCount="384">
  <si>
    <t>**Eshte duke u punuar dhe do te publikohet se shpejti</t>
  </si>
  <si>
    <t>*Nuk aplikohet</t>
  </si>
  <si>
    <t>Arsyeja</t>
  </si>
  <si>
    <t>Ora</t>
  </si>
  <si>
    <t>Nenstacioni</t>
  </si>
  <si>
    <t>Nr.</t>
  </si>
  <si>
    <t xml:space="preserve"> Detaje mbi çdo situatë të parashikuar kur dhe ku do të kufizohet furnizimi </t>
  </si>
  <si>
    <t>Neni XVI.8, vii.</t>
  </si>
  <si>
    <t xml:space="preserve"> Vlerësimet e kufizimeve te paparashikuara në sistem në GWh në bazë javore</t>
  </si>
  <si>
    <t>Neni XVI.8, vi.</t>
  </si>
  <si>
    <t>Total (MWh)</t>
  </si>
  <si>
    <t>Max (MW)</t>
  </si>
  <si>
    <t>Min (MW)</t>
  </si>
  <si>
    <t>Data</t>
  </si>
  <si>
    <t xml:space="preserve"> Vlerësimet e humbjeve në sistemin e transmetimit në MWh në bazë javore</t>
  </si>
  <si>
    <t>Neni XVI.8, v.</t>
  </si>
  <si>
    <t>Dhjetor</t>
  </si>
  <si>
    <t>Nentor</t>
  </si>
  <si>
    <t>Tetor</t>
  </si>
  <si>
    <t>Shtator</t>
  </si>
  <si>
    <t>Gusht</t>
  </si>
  <si>
    <t>Korrik</t>
  </si>
  <si>
    <t>Qershor</t>
  </si>
  <si>
    <t>Maj</t>
  </si>
  <si>
    <t>Prill</t>
  </si>
  <si>
    <t>Mars</t>
  </si>
  <si>
    <t>Shkurt</t>
  </si>
  <si>
    <t>Janar</t>
  </si>
  <si>
    <t>Ngarkesa Max</t>
  </si>
  <si>
    <t>Ngarkesa Mes.</t>
  </si>
  <si>
    <t>Muaji</t>
  </si>
  <si>
    <t xml:space="preserve"> Kërkesa maksimale e pritshme dhe kërkesa mesatare orare në  MWh</t>
  </si>
  <si>
    <t>Neni XVI.8, iv.</t>
  </si>
  <si>
    <t>Humbje (MWh)</t>
  </si>
  <si>
    <t>Ngarkesa (MWh)</t>
  </si>
  <si>
    <t>Parashikim i javës në avancë për ngarkesen dhe humbjet e pritshme orare</t>
  </si>
  <si>
    <t>Neni XVI.5. iii. iv.</t>
  </si>
  <si>
    <t>Referuar Rregullave te Tregut Shqiptar te Energjise Elektrike</t>
  </si>
  <si>
    <t>Informacioni mbi Strukturën e Kontrollit Fuqi-Frekuencë</t>
  </si>
  <si>
    <t>Neni 184</t>
  </si>
  <si>
    <t>N/a**</t>
  </si>
  <si>
    <t>Metodologjia e përdorur për të përcaktuar rrezikun e shterimit të rezervës FCR</t>
  </si>
  <si>
    <t>mHZ</t>
  </si>
  <si>
    <t>+/- 200</t>
  </si>
  <si>
    <t xml:space="preserve"> Parametrat target të kualitetit të frekuencës</t>
  </si>
  <si>
    <t xml:space="preserve"> Parametrat e përcaktimit të kualitetit të frekuencës</t>
  </si>
  <si>
    <t>Alokimi i përgjegjësive të përdoruesve të rëndësishëm të rrjetit, lidhur me testimin e pajtueshmërisë dhe monitorimin</t>
  </si>
  <si>
    <t>Mesatare</t>
  </si>
  <si>
    <t>Total-</t>
  </si>
  <si>
    <t>RR-</t>
  </si>
  <si>
    <t>RR+</t>
  </si>
  <si>
    <t>mFRR-</t>
  </si>
  <si>
    <t>mFRR+</t>
  </si>
  <si>
    <t>aFRR-</t>
  </si>
  <si>
    <t>aFRR+</t>
  </si>
  <si>
    <t>Sasia e kërkuar e rezervave të fuqisë active per javen ne avance</t>
  </si>
  <si>
    <t>Neni 97, 189</t>
  </si>
  <si>
    <t>Referuar kodit te transmetimit</t>
  </si>
  <si>
    <t>N/a*</t>
  </si>
  <si>
    <t>Rezerva energjitike</t>
  </si>
  <si>
    <t>Neni 5.12</t>
  </si>
  <si>
    <t>N/a</t>
  </si>
  <si>
    <t xml:space="preserve">Gjenerimi aktual i centraleve te eres dhe centaleve solar </t>
  </si>
  <si>
    <t>Neni 5.11</t>
  </si>
  <si>
    <t>TOT</t>
  </si>
  <si>
    <t>Koman 4</t>
  </si>
  <si>
    <t>Koman 3</t>
  </si>
  <si>
    <t>Koman 2</t>
  </si>
  <si>
    <t>Koman 1</t>
  </si>
  <si>
    <t>Fierze 4</t>
  </si>
  <si>
    <t>Fierze 3</t>
  </si>
  <si>
    <t>Fierze 2</t>
  </si>
  <si>
    <t>Fierze 1</t>
  </si>
  <si>
    <t xml:space="preserve"> </t>
  </si>
  <si>
    <t xml:space="preserve">Njesite gjeneruese te mbledhura per cdo tip </t>
  </si>
  <si>
    <t>Neni 5.10</t>
  </si>
  <si>
    <t>Gjenerimi aktual per cdo njesi D+1</t>
  </si>
  <si>
    <t>Neni 5.9</t>
  </si>
  <si>
    <t>Parashikimi gjenerimit D-1 per centralet me ere dhe diell</t>
  </si>
  <si>
    <t>Neni 5.4</t>
  </si>
  <si>
    <t>Hydro</t>
  </si>
  <si>
    <t>Lugina e lumit Drin</t>
  </si>
  <si>
    <t xml:space="preserve"> Komani</t>
  </si>
  <si>
    <t xml:space="preserve"> Fierza</t>
  </si>
  <si>
    <t>Lloji gjenerimit</t>
  </si>
  <si>
    <t>Vendndodhja</t>
  </si>
  <si>
    <t>Tensioni</t>
  </si>
  <si>
    <t>Kapaciteti instaluar MW</t>
  </si>
  <si>
    <t>Njesia</t>
  </si>
  <si>
    <t>Centrali</t>
  </si>
  <si>
    <t xml:space="preserve">Kapaciteti i instaluar per njesi prodhuese </t>
  </si>
  <si>
    <t>Neni 14.1b, 14.2 b</t>
  </si>
  <si>
    <t>23:00 - 00:00</t>
  </si>
  <si>
    <t>22:00 - 23:00</t>
  </si>
  <si>
    <t>21:00 - 22:00</t>
  </si>
  <si>
    <t>20:00 - 21:00</t>
  </si>
  <si>
    <t>19:00 - 20:00</t>
  </si>
  <si>
    <t>18:00 - 19:00</t>
  </si>
  <si>
    <t>17:00 - 18:00</t>
  </si>
  <si>
    <t>16:00 - 17:00</t>
  </si>
  <si>
    <t>15:00 - 16:00</t>
  </si>
  <si>
    <t>14:00 - 15:00</t>
  </si>
  <si>
    <t>13:00 - 14:00</t>
  </si>
  <si>
    <t>12:00 - 13:00</t>
  </si>
  <si>
    <t>11:00 - 12:00</t>
  </si>
  <si>
    <t>10:00 - 11:00</t>
  </si>
  <si>
    <t>09:00 - 10:00</t>
  </si>
  <si>
    <t>08:00 - 09:00</t>
  </si>
  <si>
    <t>07:00 - 08:00</t>
  </si>
  <si>
    <t>06:00 - 07:00</t>
  </si>
  <si>
    <t>05:00 - 06:00</t>
  </si>
  <si>
    <t>04:00 - 05:00</t>
  </si>
  <si>
    <t>03:00 - 04:00</t>
  </si>
  <si>
    <t>02:00 - 03:00</t>
  </si>
  <si>
    <t>01:00 - 02:00</t>
  </si>
  <si>
    <t>00:00 - 01:00</t>
  </si>
  <si>
    <t>Skedulimi MW</t>
  </si>
  <si>
    <t xml:space="preserve">Planifikimi I gjenerimit per D-1 </t>
  </si>
  <si>
    <t>Neni 5.3</t>
  </si>
  <si>
    <t>AL</t>
  </si>
  <si>
    <t xml:space="preserve"> Egnatia</t>
  </si>
  <si>
    <t xml:space="preserve"> Slabinja 2C</t>
  </si>
  <si>
    <t xml:space="preserve"> Slabinja 2E</t>
  </si>
  <si>
    <t xml:space="preserve"> Darsi</t>
  </si>
  <si>
    <t xml:space="preserve"> Lashkiza</t>
  </si>
  <si>
    <t xml:space="preserve"> Seta</t>
  </si>
  <si>
    <t xml:space="preserve"> Germani</t>
  </si>
  <si>
    <t xml:space="preserve"> Llenga</t>
  </si>
  <si>
    <t xml:space="preserve"> Denas</t>
  </si>
  <si>
    <t xml:space="preserve"> Shpella Poshte</t>
  </si>
  <si>
    <t xml:space="preserve"> Slabinja 2D</t>
  </si>
  <si>
    <t xml:space="preserve"> Cemerica</t>
  </si>
  <si>
    <t xml:space="preserve"> Lumezi</t>
  </si>
  <si>
    <t xml:space="preserve"> Prelle</t>
  </si>
  <si>
    <t xml:space="preserve"> Malla</t>
  </si>
  <si>
    <t xml:space="preserve"> Ternova</t>
  </si>
  <si>
    <t xml:space="preserve"> Rrapuni 3,4</t>
  </si>
  <si>
    <t xml:space="preserve"> Rrapuni</t>
  </si>
  <si>
    <t xml:space="preserve"> Gjorice</t>
  </si>
  <si>
    <t xml:space="preserve"> Cerruja</t>
  </si>
  <si>
    <t xml:space="preserve"> Bele1,2</t>
  </si>
  <si>
    <t xml:space="preserve"> Lengarica</t>
  </si>
  <si>
    <t xml:space="preserve"> Lura</t>
  </si>
  <si>
    <t xml:space="preserve"> Lapaj</t>
  </si>
  <si>
    <t xml:space="preserve"> Dardha+Truen</t>
  </si>
  <si>
    <t xml:space="preserve"> Bishnica</t>
  </si>
  <si>
    <t xml:space="preserve"> Slabinja</t>
  </si>
  <si>
    <t xml:space="preserve"> Bistrica1,2</t>
  </si>
  <si>
    <t xml:space="preserve"> Shkopeti</t>
  </si>
  <si>
    <t xml:space="preserve"> Ulza</t>
  </si>
  <si>
    <t xml:space="preserve"> Banja</t>
  </si>
  <si>
    <t xml:space="preserve"> Ashta1,2</t>
  </si>
  <si>
    <t xml:space="preserve"> TPP Vlora</t>
  </si>
  <si>
    <t xml:space="preserve"> Moglica</t>
  </si>
  <si>
    <t xml:space="preserve"> Fang</t>
  </si>
  <si>
    <t xml:space="preserve"> Peshqesh</t>
  </si>
  <si>
    <t xml:space="preserve"> V.Dejës</t>
  </si>
  <si>
    <t>Zona e ofertimit</t>
  </si>
  <si>
    <t xml:space="preserve">Kapaciteti i instaluar i gjenerimit </t>
  </si>
  <si>
    <t>Neni 5.1, 5.2</t>
  </si>
  <si>
    <t xml:space="preserve">Raporti menaxhimit te kongjestioneve </t>
  </si>
  <si>
    <t>Neni 4.17</t>
  </si>
  <si>
    <t>Tregetimi nderkufitar - Countertrading</t>
  </si>
  <si>
    <t>Neni 4.14</t>
  </si>
  <si>
    <t>Menaxhimi kongjestjoneve - redispecerimi</t>
  </si>
  <si>
    <t>Neni 4.13</t>
  </si>
  <si>
    <t>220 kV</t>
  </si>
  <si>
    <t>Linje</t>
  </si>
  <si>
    <t>Fierze - Prizren</t>
  </si>
  <si>
    <t>Koplik - Podgorica1</t>
  </si>
  <si>
    <t>400 kV</t>
  </si>
  <si>
    <t>Koman - Kosova B</t>
  </si>
  <si>
    <t>Zemblak - Kardia</t>
  </si>
  <si>
    <t>Tirana 2 - Podgorica2</t>
  </si>
  <si>
    <t>Tipi</t>
  </si>
  <si>
    <t>Elementi</t>
  </si>
  <si>
    <t>Raport vjetor per elementet kritik te cilet limitojne kapacitetin e ofruar</t>
  </si>
  <si>
    <t>Neni 4.6</t>
  </si>
  <si>
    <t>ZEMBLAK-KARDIA</t>
  </si>
  <si>
    <t>TIRANA2-PODGORICE</t>
  </si>
  <si>
    <t>KOMAN-KOSOVA</t>
  </si>
  <si>
    <t>KOPLIK-PODGORICA</t>
  </si>
  <si>
    <t xml:space="preserve"> FIERZE-PRIZREN</t>
  </si>
  <si>
    <t xml:space="preserve"> Bistrice-Myrtos</t>
  </si>
  <si>
    <t>Flukset fizike ne linjat e interkonjeksionit D+1</t>
  </si>
  <si>
    <t>Neni 4.12</t>
  </si>
  <si>
    <t>Kapaciteti Intraday nderkufitar i ofruar ( alokimi FB)</t>
  </si>
  <si>
    <t>Neni 4.4</t>
  </si>
  <si>
    <t>ME</t>
  </si>
  <si>
    <t>GR</t>
  </si>
  <si>
    <t>KS</t>
  </si>
  <si>
    <t>NTC(MW)</t>
  </si>
  <si>
    <t>Zona 2</t>
  </si>
  <si>
    <t>Zona 1</t>
  </si>
  <si>
    <t xml:space="preserve">Kapaciteti Intraday nderkufitar i ofruar ( alokimi NTC) </t>
  </si>
  <si>
    <t>Kapacitet te tjera te ofruara (sezonale, fundjavave, , etj.)</t>
  </si>
  <si>
    <t>Kapaciteti D-1 nderkufitar i ofruar (Metoda alokimit FB)</t>
  </si>
  <si>
    <t xml:space="preserve">Kapaciteti D-1 nderkufitar i ofruar (metoda alokimit NTC) </t>
  </si>
  <si>
    <t>Parashikimi D-1 i kapacitetit nderkufitar (NTC)</t>
  </si>
  <si>
    <t>Kapaciteti javor nderkufitar i ofruar</t>
  </si>
  <si>
    <t>Kapaciteti mujor nderkufitar i ofruar</t>
  </si>
  <si>
    <t xml:space="preserve">NTC(MW) </t>
  </si>
  <si>
    <t xml:space="preserve">Kapaciteti vjetor nderkufitar i ofruar </t>
  </si>
  <si>
    <t xml:space="preserve">Parashikimi javor i kapacitetit nderkufitar  </t>
  </si>
  <si>
    <t xml:space="preserve">Parashikimi mujor i kapacitetit nderkufitar </t>
  </si>
  <si>
    <t xml:space="preserve">Parashikimi vjetor i kapacitetit nderkufitar </t>
  </si>
  <si>
    <t>Periudha</t>
  </si>
  <si>
    <t>Kapaciteti I instaluar(MWh)</t>
  </si>
  <si>
    <t>Padisponueshmeria aktuale e njesive prodhuese</t>
  </si>
  <si>
    <t>Neni 5.8</t>
  </si>
  <si>
    <t xml:space="preserve">Planifikimi i padisponueshmerise te njesive prodhuese </t>
  </si>
  <si>
    <t>Neni 5.7</t>
  </si>
  <si>
    <t xml:space="preserve">Padisponueshmeria aktuale e njesive gjeneruese </t>
  </si>
  <si>
    <t>Neni 5.6</t>
  </si>
  <si>
    <t xml:space="preserve">Planifikimi i padisponueshmerise per njesite gjeneruese </t>
  </si>
  <si>
    <t>Neni 5.5</t>
  </si>
  <si>
    <t xml:space="preserve">Padisponueshmeria aktuale e njesive konsumatore </t>
  </si>
  <si>
    <t>Neni 3.7</t>
  </si>
  <si>
    <t xml:space="preserve">Planifikimi i padisponueshmerise per njesite konsumatore </t>
  </si>
  <si>
    <t>Neni 3.6</t>
  </si>
  <si>
    <t>Impakti ne kapacitetin kufitar</t>
  </si>
  <si>
    <t>Vendndoshja</t>
  </si>
  <si>
    <t>Perfundimi</t>
  </si>
  <si>
    <t>Fillimi</t>
  </si>
  <si>
    <t>Ndryshimi i disponueshmeris aktuale e linjave</t>
  </si>
  <si>
    <t>Neni 4.3</t>
  </si>
  <si>
    <t>Remont</t>
  </si>
  <si>
    <t>Vau Dejes-Podgorica</t>
  </si>
  <si>
    <t>Tie Line Koman-KosovoB</t>
  </si>
  <si>
    <t>Prizren_Fierza</t>
  </si>
  <si>
    <t>Zemblak-Kardia</t>
  </si>
  <si>
    <t>Podgorica 2 - Tirana 2</t>
  </si>
  <si>
    <t xml:space="preserve">Planifikimi i padisponueshmerise se elementeve ne rrjetin e transmetimit </t>
  </si>
  <si>
    <t>Neni 4.1, 4.2</t>
  </si>
  <si>
    <t>Ngarkesa</t>
  </si>
  <si>
    <t>Shkembimi</t>
  </si>
  <si>
    <t>Prodhimi</t>
  </si>
  <si>
    <t>MWh</t>
  </si>
  <si>
    <t>Realizimi per diten D+1</t>
  </si>
  <si>
    <t>Zona e parashikimit Y-1</t>
  </si>
  <si>
    <t>Neni 3.8</t>
  </si>
  <si>
    <t>Java</t>
  </si>
  <si>
    <t>Parashikimi Y-1 i ngarkeses totale per BZ</t>
  </si>
  <si>
    <t>Neni 3.5</t>
  </si>
  <si>
    <t xml:space="preserve">Java </t>
  </si>
  <si>
    <t>Parashikimi M-1 i ngarkeses totale per BZ</t>
  </si>
  <si>
    <t>Neni 3.4</t>
  </si>
  <si>
    <t>Parashikimi W-1 i ngarkeses totale per BZ</t>
  </si>
  <si>
    <t>Neni 3.3</t>
  </si>
  <si>
    <t>Parashikimi D-1 i ngarkeses totale per BZ</t>
  </si>
  <si>
    <t>Neni 3.2</t>
  </si>
  <si>
    <t>Ngarkesa aktuale totale per BZ</t>
  </si>
  <si>
    <t>Neni 3.1</t>
  </si>
  <si>
    <t>Referuar Vendimit Nr.118, Datë 27.07.2017 Mbi Miratimin e Rregullave për publikimin e të Dhënave Bazë të Tregut  të Energjisë Elektrike</t>
  </si>
  <si>
    <t>OPERATORI I SISTEMIT TE TRANSMETIMIT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</si>
  <si>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</si>
  <si>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</si>
  <si>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</si>
  <si>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</si>
  <si>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</si>
  <si>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</si>
  <si>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</si>
  <si>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</si>
  <si>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</si>
  <si>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</si>
  <si>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</si>
  <si>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</si>
  <si>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</si>
  <si>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</si>
  <si>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</si>
  <si>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</si>
  <si>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</si>
  <si>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</si>
  <si>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</si>
  <si>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</si>
  <si>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</si>
  <si>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</si>
  <si>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</si>
  <si>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</si>
  <si>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</si>
  <si>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</si>
  <si>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</si>
  <si>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</si>
  <si>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</si>
  <si>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</si>
  <si>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</si>
  <si>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</si>
  <si>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</si>
  <si>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</si>
  <si>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</si>
  <si>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</si>
  <si>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</si>
  <si>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</si>
  <si>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</si>
  <si>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</si>
  <si>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</si>
  <si>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</si>
  <si>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</si>
  <si>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</si>
  <si>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</si>
  <si>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</si>
  <si>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</si>
  <si>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</si>
  <si>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</si>
  <si>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</si>
  <si>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NTC(MW) Summer</t>
  </si>
  <si>
    <t>NTC(MW) Winter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</si>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</sst>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\.m\.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8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0" xfId="0" applyBorder="1"/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/>
    <xf numFmtId="0" fontId="0" fillId="0" borderId="7" xfId="0" applyFont="1" applyBorder="1" applyAlignment="1">
      <alignment wrapText="1"/>
    </xf>
    <xf numFmtId="0" fontId="0" fillId="0" borderId="20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/>
    <xf numFmtId="0" fontId="0" fillId="0" borderId="15" xfId="0" applyFont="1" applyBorder="1" applyAlignment="1">
      <alignment wrapText="1"/>
    </xf>
    <xf numFmtId="0" fontId="0" fillId="0" borderId="12" xfId="0" applyFont="1" applyBorder="1" applyAlignment="1"/>
    <xf numFmtId="0" fontId="0" fillId="0" borderId="15" xfId="0" applyFont="1" applyBorder="1" applyAlignment="1"/>
    <xf numFmtId="0" fontId="0" fillId="0" borderId="5" xfId="0" applyFont="1" applyBorder="1" applyAlignment="1"/>
    <xf numFmtId="0" fontId="0" fillId="0" borderId="1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64" fontId="1" fillId="0" borderId="21" xfId="0" applyNumberFormat="1" applyFont="1" applyFill="1" applyBorder="1"/>
    <xf numFmtId="164" fontId="1" fillId="0" borderId="20" xfId="0" applyNumberFormat="1" applyFont="1" applyFill="1" applyBorder="1"/>
    <xf numFmtId="0" fontId="1" fillId="0" borderId="16" xfId="0" applyFont="1" applyFill="1" applyBorder="1" applyAlignment="1">
      <alignment horizontal="right"/>
    </xf>
    <xf numFmtId="1" fontId="0" fillId="0" borderId="6" xfId="0" applyNumberFormat="1" applyFont="1" applyFill="1" applyBorder="1"/>
    <xf numFmtId="1" fontId="0" fillId="0" borderId="7" xfId="0" applyNumberFormat="1" applyFont="1" applyFill="1" applyBorder="1"/>
    <xf numFmtId="0" fontId="1" fillId="0" borderId="17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1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1" fontId="5" fillId="0" borderId="7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0" fontId="0" fillId="0" borderId="7" xfId="0" applyBorder="1"/>
    <xf numFmtId="0" fontId="0" fillId="0" borderId="19" xfId="0" applyFill="1" applyBorder="1"/>
    <xf numFmtId="14" fontId="5" fillId="0" borderId="7" xfId="0" applyNumberFormat="1" applyFont="1" applyBorder="1"/>
    <xf numFmtId="0" fontId="5" fillId="3" borderId="19" xfId="0" applyFont="1" applyFill="1" applyBorder="1"/>
    <xf numFmtId="0" fontId="0" fillId="0" borderId="7" xfId="0" applyFill="1" applyBorder="1"/>
    <xf numFmtId="0" fontId="5" fillId="3" borderId="7" xfId="0" applyFont="1" applyFill="1" applyBorder="1"/>
    <xf numFmtId="0" fontId="0" fillId="0" borderId="15" xfId="0" applyBorder="1"/>
    <xf numFmtId="0" fontId="0" fillId="0" borderId="5" xfId="0" applyFont="1" applyFill="1" applyBorder="1" applyAlignment="1">
      <alignment wrapText="1"/>
    </xf>
    <xf numFmtId="1" fontId="0" fillId="0" borderId="0" xfId="0" applyNumberFormat="1" applyFont="1" applyBorder="1" applyAlignment="1">
      <alignment horizontal="left" wrapText="1"/>
    </xf>
    <xf numFmtId="1" fontId="0" fillId="0" borderId="7" xfId="0" applyNumberFormat="1" applyFont="1" applyBorder="1" applyAlignment="1">
      <alignment horizontal="left" wrapText="1"/>
    </xf>
    <xf numFmtId="0" fontId="0" fillId="0" borderId="2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14" fontId="7" fillId="0" borderId="19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right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</cellXfs>
  <cellStyles count="1">
    <cellStyle name="Normal" xfId="0" builtinId="0"/>
  </cellStyles>
  <dxfs count="6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1400</c:v>
                </c:pt>
                <c:pt idx="2">
                  <c:v>1350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061232"/>
        <c:axId val="1858072656"/>
      </c:barChart>
      <c:catAx>
        <c:axId val="185806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72656"/>
        <c:crosses val="autoZero"/>
        <c:auto val="1"/>
        <c:lblAlgn val="ctr"/>
        <c:lblOffset val="100"/>
        <c:noMultiLvlLbl val="0"/>
      </c:catAx>
      <c:valAx>
        <c:axId val="18580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858071024"/>
        <c:axId val="1858061776"/>
      </c:barChart>
      <c:catAx>
        <c:axId val="185807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1776"/>
        <c:crosses val="autoZero"/>
        <c:auto val="1"/>
        <c:lblAlgn val="ctr"/>
        <c:lblOffset val="100"/>
        <c:noMultiLvlLbl val="0"/>
      </c:catAx>
      <c:valAx>
        <c:axId val="185806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71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219.76132445000002</c:v>
                </c:pt>
                <c:pt idx="1">
                  <c:v>215.26225109999996</c:v>
                </c:pt>
                <c:pt idx="2">
                  <c:v>214.33783568999996</c:v>
                </c:pt>
                <c:pt idx="3">
                  <c:v>214.25051421999999</c:v>
                </c:pt>
                <c:pt idx="4">
                  <c:v>215.55072525</c:v>
                </c:pt>
                <c:pt idx="5">
                  <c:v>217.74165836</c:v>
                </c:pt>
                <c:pt idx="6">
                  <c:v>599.4826727799998</c:v>
                </c:pt>
                <c:pt idx="7">
                  <c:v>896.74077674</c:v>
                </c:pt>
                <c:pt idx="8">
                  <c:v>1018.2574069800003</c:v>
                </c:pt>
                <c:pt idx="9">
                  <c:v>964.34890571000005</c:v>
                </c:pt>
                <c:pt idx="10">
                  <c:v>911.77751076000015</c:v>
                </c:pt>
                <c:pt idx="11">
                  <c:v>707.51461899999993</c:v>
                </c:pt>
                <c:pt idx="12">
                  <c:v>544.02008596999997</c:v>
                </c:pt>
                <c:pt idx="13">
                  <c:v>537.23605172999987</c:v>
                </c:pt>
                <c:pt idx="14">
                  <c:v>640.58726321999995</c:v>
                </c:pt>
                <c:pt idx="15">
                  <c:v>673.47650524000005</c:v>
                </c:pt>
                <c:pt idx="16">
                  <c:v>959.34887819999994</c:v>
                </c:pt>
                <c:pt idx="17">
                  <c:v>1149.6750022799995</c:v>
                </c:pt>
                <c:pt idx="18">
                  <c:v>1267.4037330100002</c:v>
                </c:pt>
                <c:pt idx="19">
                  <c:v>1263.36124494</c:v>
                </c:pt>
                <c:pt idx="20">
                  <c:v>1212.9448783300006</c:v>
                </c:pt>
                <c:pt idx="21">
                  <c:v>965.19780317000027</c:v>
                </c:pt>
                <c:pt idx="22">
                  <c:v>690.42677772999991</c:v>
                </c:pt>
                <c:pt idx="23">
                  <c:v>499.5822836000001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734.51006124000014</c:v>
                </c:pt>
                <c:pt idx="1">
                  <c:v>654.64874852999992</c:v>
                </c:pt>
                <c:pt idx="2">
                  <c:v>612.78584615</c:v>
                </c:pt>
                <c:pt idx="3">
                  <c:v>598.1577995099999</c:v>
                </c:pt>
                <c:pt idx="4">
                  <c:v>612.99673596000002</c:v>
                </c:pt>
                <c:pt idx="5">
                  <c:v>683.12126658999989</c:v>
                </c:pt>
                <c:pt idx="6">
                  <c:v>867.22955002999981</c:v>
                </c:pt>
                <c:pt idx="7">
                  <c:v>1151.90225725</c:v>
                </c:pt>
                <c:pt idx="8">
                  <c:v>1244.9598106100002</c:v>
                </c:pt>
                <c:pt idx="9">
                  <c:v>1215.67604579</c:v>
                </c:pt>
                <c:pt idx="10">
                  <c:v>1153.6073369800001</c:v>
                </c:pt>
                <c:pt idx="11">
                  <c:v>1089.27698786</c:v>
                </c:pt>
                <c:pt idx="12">
                  <c:v>1059.4465642999999</c:v>
                </c:pt>
                <c:pt idx="13">
                  <c:v>1071.6127101799998</c:v>
                </c:pt>
                <c:pt idx="14">
                  <c:v>1082.14318946</c:v>
                </c:pt>
                <c:pt idx="15">
                  <c:v>1085.4774666999999</c:v>
                </c:pt>
                <c:pt idx="16">
                  <c:v>1126.08762703</c:v>
                </c:pt>
                <c:pt idx="17">
                  <c:v>1273.8267875899994</c:v>
                </c:pt>
                <c:pt idx="18">
                  <c:v>1380.7576498200003</c:v>
                </c:pt>
                <c:pt idx="19">
                  <c:v>1374.5234792799999</c:v>
                </c:pt>
                <c:pt idx="20">
                  <c:v>1341.6074981200006</c:v>
                </c:pt>
                <c:pt idx="21">
                  <c:v>1235.0875205100003</c:v>
                </c:pt>
                <c:pt idx="22">
                  <c:v>1085.1507642900001</c:v>
                </c:pt>
                <c:pt idx="23">
                  <c:v>876.85066738000023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-504</c:v>
                </c:pt>
                <c:pt idx="1">
                  <c:v>-403</c:v>
                </c:pt>
                <c:pt idx="2">
                  <c:v>-403</c:v>
                </c:pt>
                <c:pt idx="3">
                  <c:v>-403</c:v>
                </c:pt>
                <c:pt idx="4">
                  <c:v>-403</c:v>
                </c:pt>
                <c:pt idx="5">
                  <c:v>-412</c:v>
                </c:pt>
                <c:pt idx="6">
                  <c:v>-236</c:v>
                </c:pt>
                <c:pt idx="7">
                  <c:v>-224</c:v>
                </c:pt>
                <c:pt idx="8">
                  <c:v>-229</c:v>
                </c:pt>
                <c:pt idx="9">
                  <c:v>-259</c:v>
                </c:pt>
                <c:pt idx="10">
                  <c:v>-288</c:v>
                </c:pt>
                <c:pt idx="11">
                  <c:v>-388</c:v>
                </c:pt>
                <c:pt idx="12">
                  <c:v>-517</c:v>
                </c:pt>
                <c:pt idx="13">
                  <c:v>-517</c:v>
                </c:pt>
                <c:pt idx="14">
                  <c:v>-417</c:v>
                </c:pt>
                <c:pt idx="15">
                  <c:v>-388</c:v>
                </c:pt>
                <c:pt idx="16">
                  <c:v>-156</c:v>
                </c:pt>
                <c:pt idx="17">
                  <c:v>-129</c:v>
                </c:pt>
                <c:pt idx="18">
                  <c:v>-131</c:v>
                </c:pt>
                <c:pt idx="19">
                  <c:v>-133</c:v>
                </c:pt>
                <c:pt idx="20">
                  <c:v>-129</c:v>
                </c:pt>
                <c:pt idx="21">
                  <c:v>-290</c:v>
                </c:pt>
                <c:pt idx="22">
                  <c:v>-412</c:v>
                </c:pt>
                <c:pt idx="23">
                  <c:v>-409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062320"/>
        <c:axId val="1858062864"/>
      </c:scatterChart>
      <c:valAx>
        <c:axId val="1858062320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2864"/>
        <c:crosses val="autoZero"/>
        <c:crossBetween val="midCat"/>
        <c:majorUnit val="1"/>
        <c:minorUnit val="1"/>
      </c:valAx>
      <c:valAx>
        <c:axId val="18580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2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070480"/>
        <c:axId val="1858068304"/>
      </c:barChart>
      <c:catAx>
        <c:axId val="185807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8304"/>
        <c:crosses val="autoZero"/>
        <c:auto val="1"/>
        <c:lblAlgn val="ctr"/>
        <c:lblOffset val="100"/>
        <c:noMultiLvlLbl val="0"/>
      </c:catAx>
      <c:valAx>
        <c:axId val="185806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7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AL'!$E$444:$E$467</c:f>
              <c:numCache>
                <c:formatCode>0</c:formatCode>
                <c:ptCount val="24"/>
                <c:pt idx="0">
                  <c:v>243.41</c:v>
                </c:pt>
                <c:pt idx="1">
                  <c:v>242.41</c:v>
                </c:pt>
                <c:pt idx="2">
                  <c:v>211.2</c:v>
                </c:pt>
                <c:pt idx="3">
                  <c:v>211.2</c:v>
                </c:pt>
                <c:pt idx="4">
                  <c:v>211.2</c:v>
                </c:pt>
                <c:pt idx="5">
                  <c:v>263.51499999999999</c:v>
                </c:pt>
                <c:pt idx="6">
                  <c:v>701.2</c:v>
                </c:pt>
                <c:pt idx="7">
                  <c:v>1011.88728</c:v>
                </c:pt>
                <c:pt idx="8">
                  <c:v>1139.88177</c:v>
                </c:pt>
                <c:pt idx="9">
                  <c:v>1099.8544199999997</c:v>
                </c:pt>
                <c:pt idx="10">
                  <c:v>1049.3000000000002</c:v>
                </c:pt>
                <c:pt idx="11">
                  <c:v>781.62328000000002</c:v>
                </c:pt>
                <c:pt idx="12">
                  <c:v>648.29999999999995</c:v>
                </c:pt>
                <c:pt idx="13">
                  <c:v>661.3</c:v>
                </c:pt>
                <c:pt idx="14">
                  <c:v>750.3</c:v>
                </c:pt>
                <c:pt idx="15">
                  <c:v>823.3</c:v>
                </c:pt>
                <c:pt idx="16">
                  <c:v>1081.5717199999999</c:v>
                </c:pt>
                <c:pt idx="17">
                  <c:v>1205.2910000000002</c:v>
                </c:pt>
                <c:pt idx="18">
                  <c:v>1231.5706300000002</c:v>
                </c:pt>
                <c:pt idx="19">
                  <c:v>1224.4014900000002</c:v>
                </c:pt>
                <c:pt idx="20">
                  <c:v>1169.2054899999998</c:v>
                </c:pt>
                <c:pt idx="21">
                  <c:v>951.41535000000022</c:v>
                </c:pt>
                <c:pt idx="22">
                  <c:v>655.20000000000005</c:v>
                </c:pt>
                <c:pt idx="23">
                  <c:v>506.20000000000005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858071568"/>
        <c:axId val="1858063408"/>
      </c:barChart>
      <c:catAx>
        <c:axId val="185807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3408"/>
        <c:crosses val="autoZero"/>
        <c:auto val="1"/>
        <c:lblAlgn val="ctr"/>
        <c:lblOffset val="100"/>
        <c:noMultiLvlLbl val="0"/>
      </c:catAx>
      <c:valAx>
        <c:axId val="185806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71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AL'!$D$608:$D$775</c:f>
              <c:numCache>
                <c:formatCode>General</c:formatCode>
                <c:ptCount val="168"/>
                <c:pt idx="0">
                  <c:v>660</c:v>
                </c:pt>
                <c:pt idx="1">
                  <c:v>600</c:v>
                </c:pt>
                <c:pt idx="2">
                  <c:v>580</c:v>
                </c:pt>
                <c:pt idx="3">
                  <c:v>570</c:v>
                </c:pt>
                <c:pt idx="4">
                  <c:v>580</c:v>
                </c:pt>
                <c:pt idx="5">
                  <c:v>640</c:v>
                </c:pt>
                <c:pt idx="6">
                  <c:v>780</c:v>
                </c:pt>
                <c:pt idx="7">
                  <c:v>970</c:v>
                </c:pt>
                <c:pt idx="8">
                  <c:v>1120</c:v>
                </c:pt>
                <c:pt idx="9">
                  <c:v>1160</c:v>
                </c:pt>
                <c:pt idx="10">
                  <c:v>1150</c:v>
                </c:pt>
                <c:pt idx="11">
                  <c:v>1190</c:v>
                </c:pt>
                <c:pt idx="12">
                  <c:v>1190</c:v>
                </c:pt>
                <c:pt idx="13">
                  <c:v>1210</c:v>
                </c:pt>
                <c:pt idx="14">
                  <c:v>1180</c:v>
                </c:pt>
                <c:pt idx="15">
                  <c:v>1190</c:v>
                </c:pt>
                <c:pt idx="16">
                  <c:v>1250</c:v>
                </c:pt>
                <c:pt idx="17">
                  <c:v>1300</c:v>
                </c:pt>
                <c:pt idx="18">
                  <c:v>1300</c:v>
                </c:pt>
                <c:pt idx="19">
                  <c:v>1270</c:v>
                </c:pt>
                <c:pt idx="20">
                  <c:v>1230</c:v>
                </c:pt>
                <c:pt idx="21">
                  <c:v>1140</c:v>
                </c:pt>
                <c:pt idx="22">
                  <c:v>1010</c:v>
                </c:pt>
                <c:pt idx="23">
                  <c:v>850</c:v>
                </c:pt>
                <c:pt idx="24">
                  <c:v>660</c:v>
                </c:pt>
                <c:pt idx="25">
                  <c:v>600</c:v>
                </c:pt>
                <c:pt idx="26">
                  <c:v>580</c:v>
                </c:pt>
                <c:pt idx="27">
                  <c:v>570</c:v>
                </c:pt>
                <c:pt idx="28">
                  <c:v>580</c:v>
                </c:pt>
                <c:pt idx="29">
                  <c:v>640</c:v>
                </c:pt>
                <c:pt idx="30">
                  <c:v>780</c:v>
                </c:pt>
                <c:pt idx="31">
                  <c:v>970</c:v>
                </c:pt>
                <c:pt idx="32">
                  <c:v>1120</c:v>
                </c:pt>
                <c:pt idx="33">
                  <c:v>1160</c:v>
                </c:pt>
                <c:pt idx="34">
                  <c:v>1150</c:v>
                </c:pt>
                <c:pt idx="35">
                  <c:v>1240</c:v>
                </c:pt>
                <c:pt idx="36">
                  <c:v>1240</c:v>
                </c:pt>
                <c:pt idx="37">
                  <c:v>1260</c:v>
                </c:pt>
                <c:pt idx="38">
                  <c:v>1230</c:v>
                </c:pt>
                <c:pt idx="39">
                  <c:v>1240</c:v>
                </c:pt>
                <c:pt idx="40">
                  <c:v>1300</c:v>
                </c:pt>
                <c:pt idx="41">
                  <c:v>1350</c:v>
                </c:pt>
                <c:pt idx="42">
                  <c:v>1350</c:v>
                </c:pt>
                <c:pt idx="43">
                  <c:v>1320</c:v>
                </c:pt>
                <c:pt idx="44">
                  <c:v>1280</c:v>
                </c:pt>
                <c:pt idx="45">
                  <c:v>1190</c:v>
                </c:pt>
                <c:pt idx="46">
                  <c:v>1060</c:v>
                </c:pt>
                <c:pt idx="47">
                  <c:v>900</c:v>
                </c:pt>
                <c:pt idx="48">
                  <c:v>660</c:v>
                </c:pt>
                <c:pt idx="49">
                  <c:v>600</c:v>
                </c:pt>
                <c:pt idx="50">
                  <c:v>580</c:v>
                </c:pt>
                <c:pt idx="51">
                  <c:v>570</c:v>
                </c:pt>
                <c:pt idx="52">
                  <c:v>580</c:v>
                </c:pt>
                <c:pt idx="53">
                  <c:v>640</c:v>
                </c:pt>
                <c:pt idx="54">
                  <c:v>780</c:v>
                </c:pt>
                <c:pt idx="55">
                  <c:v>970</c:v>
                </c:pt>
                <c:pt idx="56">
                  <c:v>1120</c:v>
                </c:pt>
                <c:pt idx="57">
                  <c:v>1160</c:v>
                </c:pt>
                <c:pt idx="58">
                  <c:v>1150</c:v>
                </c:pt>
                <c:pt idx="59">
                  <c:v>1240</c:v>
                </c:pt>
                <c:pt idx="60">
                  <c:v>1240</c:v>
                </c:pt>
                <c:pt idx="61">
                  <c:v>1260</c:v>
                </c:pt>
                <c:pt idx="62">
                  <c:v>1230</c:v>
                </c:pt>
                <c:pt idx="63">
                  <c:v>1240</c:v>
                </c:pt>
                <c:pt idx="64">
                  <c:v>1300</c:v>
                </c:pt>
                <c:pt idx="65">
                  <c:v>1350</c:v>
                </c:pt>
                <c:pt idx="66">
                  <c:v>1350</c:v>
                </c:pt>
                <c:pt idx="67">
                  <c:v>1320</c:v>
                </c:pt>
                <c:pt idx="68">
                  <c:v>1280</c:v>
                </c:pt>
                <c:pt idx="69">
                  <c:v>1190</c:v>
                </c:pt>
                <c:pt idx="70">
                  <c:v>1060</c:v>
                </c:pt>
                <c:pt idx="71">
                  <c:v>900</c:v>
                </c:pt>
                <c:pt idx="72">
                  <c:v>660</c:v>
                </c:pt>
                <c:pt idx="73">
                  <c:v>600</c:v>
                </c:pt>
                <c:pt idx="74">
                  <c:v>580</c:v>
                </c:pt>
                <c:pt idx="75">
                  <c:v>570</c:v>
                </c:pt>
                <c:pt idx="76">
                  <c:v>580</c:v>
                </c:pt>
                <c:pt idx="77">
                  <c:v>640</c:v>
                </c:pt>
                <c:pt idx="78">
                  <c:v>780</c:v>
                </c:pt>
                <c:pt idx="79">
                  <c:v>970</c:v>
                </c:pt>
                <c:pt idx="80">
                  <c:v>1120</c:v>
                </c:pt>
                <c:pt idx="81">
                  <c:v>1160</c:v>
                </c:pt>
                <c:pt idx="82">
                  <c:v>1150</c:v>
                </c:pt>
                <c:pt idx="83">
                  <c:v>1240</c:v>
                </c:pt>
                <c:pt idx="84">
                  <c:v>1240</c:v>
                </c:pt>
                <c:pt idx="85">
                  <c:v>1260</c:v>
                </c:pt>
                <c:pt idx="86">
                  <c:v>1230</c:v>
                </c:pt>
                <c:pt idx="87">
                  <c:v>1240</c:v>
                </c:pt>
                <c:pt idx="88">
                  <c:v>1300</c:v>
                </c:pt>
                <c:pt idx="89">
                  <c:v>1350</c:v>
                </c:pt>
                <c:pt idx="90">
                  <c:v>1350</c:v>
                </c:pt>
                <c:pt idx="91">
                  <c:v>1320</c:v>
                </c:pt>
                <c:pt idx="92">
                  <c:v>1280</c:v>
                </c:pt>
                <c:pt idx="93">
                  <c:v>1190</c:v>
                </c:pt>
                <c:pt idx="94">
                  <c:v>1060</c:v>
                </c:pt>
                <c:pt idx="95">
                  <c:v>900</c:v>
                </c:pt>
                <c:pt idx="96">
                  <c:v>660</c:v>
                </c:pt>
                <c:pt idx="97">
                  <c:v>600</c:v>
                </c:pt>
                <c:pt idx="98">
                  <c:v>580</c:v>
                </c:pt>
                <c:pt idx="99">
                  <c:v>570</c:v>
                </c:pt>
                <c:pt idx="100">
                  <c:v>580</c:v>
                </c:pt>
                <c:pt idx="101">
                  <c:v>640</c:v>
                </c:pt>
                <c:pt idx="102">
                  <c:v>780</c:v>
                </c:pt>
                <c:pt idx="103">
                  <c:v>970</c:v>
                </c:pt>
                <c:pt idx="104">
                  <c:v>1120</c:v>
                </c:pt>
                <c:pt idx="105">
                  <c:v>1160</c:v>
                </c:pt>
                <c:pt idx="106">
                  <c:v>1150</c:v>
                </c:pt>
                <c:pt idx="107">
                  <c:v>1240</c:v>
                </c:pt>
                <c:pt idx="108">
                  <c:v>1240</c:v>
                </c:pt>
                <c:pt idx="109">
                  <c:v>1260</c:v>
                </c:pt>
                <c:pt idx="110">
                  <c:v>1230</c:v>
                </c:pt>
                <c:pt idx="111">
                  <c:v>1240</c:v>
                </c:pt>
                <c:pt idx="112">
                  <c:v>1300</c:v>
                </c:pt>
                <c:pt idx="113">
                  <c:v>1350</c:v>
                </c:pt>
                <c:pt idx="114">
                  <c:v>1350</c:v>
                </c:pt>
                <c:pt idx="115">
                  <c:v>1320</c:v>
                </c:pt>
                <c:pt idx="116">
                  <c:v>1280</c:v>
                </c:pt>
                <c:pt idx="117">
                  <c:v>1190</c:v>
                </c:pt>
                <c:pt idx="118">
                  <c:v>1060</c:v>
                </c:pt>
                <c:pt idx="119">
                  <c:v>900</c:v>
                </c:pt>
                <c:pt idx="120">
                  <c:v>660</c:v>
                </c:pt>
                <c:pt idx="121">
                  <c:v>600</c:v>
                </c:pt>
                <c:pt idx="122">
                  <c:v>580</c:v>
                </c:pt>
                <c:pt idx="123">
                  <c:v>570</c:v>
                </c:pt>
                <c:pt idx="124">
                  <c:v>580</c:v>
                </c:pt>
                <c:pt idx="125">
                  <c:v>640</c:v>
                </c:pt>
                <c:pt idx="126">
                  <c:v>780</c:v>
                </c:pt>
                <c:pt idx="127">
                  <c:v>970</c:v>
                </c:pt>
                <c:pt idx="128">
                  <c:v>1120</c:v>
                </c:pt>
                <c:pt idx="129">
                  <c:v>1160</c:v>
                </c:pt>
                <c:pt idx="130">
                  <c:v>1150</c:v>
                </c:pt>
                <c:pt idx="131">
                  <c:v>1240</c:v>
                </c:pt>
                <c:pt idx="132">
                  <c:v>1240</c:v>
                </c:pt>
                <c:pt idx="133">
                  <c:v>1260</c:v>
                </c:pt>
                <c:pt idx="134">
                  <c:v>1230</c:v>
                </c:pt>
                <c:pt idx="135">
                  <c:v>1240</c:v>
                </c:pt>
                <c:pt idx="136">
                  <c:v>1300</c:v>
                </c:pt>
                <c:pt idx="137">
                  <c:v>1350</c:v>
                </c:pt>
                <c:pt idx="138">
                  <c:v>1350</c:v>
                </c:pt>
                <c:pt idx="139">
                  <c:v>1320</c:v>
                </c:pt>
                <c:pt idx="140">
                  <c:v>1280</c:v>
                </c:pt>
                <c:pt idx="141">
                  <c:v>1190</c:v>
                </c:pt>
                <c:pt idx="142">
                  <c:v>1060</c:v>
                </c:pt>
                <c:pt idx="143">
                  <c:v>900</c:v>
                </c:pt>
                <c:pt idx="144">
                  <c:v>660</c:v>
                </c:pt>
                <c:pt idx="145">
                  <c:v>600</c:v>
                </c:pt>
                <c:pt idx="146">
                  <c:v>580</c:v>
                </c:pt>
                <c:pt idx="147">
                  <c:v>570</c:v>
                </c:pt>
                <c:pt idx="148">
                  <c:v>580</c:v>
                </c:pt>
                <c:pt idx="149">
                  <c:v>640</c:v>
                </c:pt>
                <c:pt idx="150">
                  <c:v>780</c:v>
                </c:pt>
                <c:pt idx="151">
                  <c:v>970</c:v>
                </c:pt>
                <c:pt idx="152">
                  <c:v>1120</c:v>
                </c:pt>
                <c:pt idx="153">
                  <c:v>1160</c:v>
                </c:pt>
                <c:pt idx="154">
                  <c:v>1150</c:v>
                </c:pt>
                <c:pt idx="155">
                  <c:v>1240</c:v>
                </c:pt>
                <c:pt idx="156">
                  <c:v>1240</c:v>
                </c:pt>
                <c:pt idx="157">
                  <c:v>1260</c:v>
                </c:pt>
                <c:pt idx="158">
                  <c:v>1230</c:v>
                </c:pt>
                <c:pt idx="159">
                  <c:v>1240</c:v>
                </c:pt>
                <c:pt idx="160">
                  <c:v>1300</c:v>
                </c:pt>
                <c:pt idx="161">
                  <c:v>1350</c:v>
                </c:pt>
                <c:pt idx="162">
                  <c:v>1350</c:v>
                </c:pt>
                <c:pt idx="163">
                  <c:v>1320</c:v>
                </c:pt>
                <c:pt idx="164">
                  <c:v>1280</c:v>
                </c:pt>
                <c:pt idx="165">
                  <c:v>1190</c:v>
                </c:pt>
                <c:pt idx="166">
                  <c:v>1060</c:v>
                </c:pt>
                <c:pt idx="167">
                  <c:v>900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063952"/>
        <c:axId val="1858073200"/>
      </c:scatterChart>
      <c:scatterChart>
        <c:scatterStyle val="smoothMarker"/>
        <c:varyColors val="0"/>
        <c:ser>
          <c:idx val="0"/>
          <c:order val="1"/>
          <c:tx>
            <c:strRef>
              <c:f>'Publikime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AL'!$E$608:$E$775</c:f>
              <c:numCache>
                <c:formatCode>General</c:formatCode>
                <c:ptCount val="168"/>
                <c:pt idx="0">
                  <c:v>30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32</c:v>
                </c:pt>
                <c:pt idx="18">
                  <c:v>35</c:v>
                </c:pt>
                <c:pt idx="19">
                  <c:v>35</c:v>
                </c:pt>
                <c:pt idx="20">
                  <c:v>38</c:v>
                </c:pt>
                <c:pt idx="21">
                  <c:v>32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30</c:v>
                </c:pt>
                <c:pt idx="32">
                  <c:v>32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32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32</c:v>
                </c:pt>
                <c:pt idx="42">
                  <c:v>35</c:v>
                </c:pt>
                <c:pt idx="43">
                  <c:v>35</c:v>
                </c:pt>
                <c:pt idx="44">
                  <c:v>38</c:v>
                </c:pt>
                <c:pt idx="45">
                  <c:v>32</c:v>
                </c:pt>
                <c:pt idx="46">
                  <c:v>25</c:v>
                </c:pt>
                <c:pt idx="47">
                  <c:v>25</c:v>
                </c:pt>
                <c:pt idx="48">
                  <c:v>30</c:v>
                </c:pt>
                <c:pt idx="49">
                  <c:v>28</c:v>
                </c:pt>
                <c:pt idx="50">
                  <c:v>28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32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32</c:v>
                </c:pt>
                <c:pt idx="66">
                  <c:v>35</c:v>
                </c:pt>
                <c:pt idx="67">
                  <c:v>35</c:v>
                </c:pt>
                <c:pt idx="68">
                  <c:v>38</c:v>
                </c:pt>
                <c:pt idx="69">
                  <c:v>32</c:v>
                </c:pt>
                <c:pt idx="70">
                  <c:v>25</c:v>
                </c:pt>
                <c:pt idx="71">
                  <c:v>25</c:v>
                </c:pt>
                <c:pt idx="72">
                  <c:v>30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30</c:v>
                </c:pt>
                <c:pt idx="80">
                  <c:v>32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32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38</c:v>
                </c:pt>
                <c:pt idx="93">
                  <c:v>32</c:v>
                </c:pt>
                <c:pt idx="94">
                  <c:v>25</c:v>
                </c:pt>
                <c:pt idx="95">
                  <c:v>25</c:v>
                </c:pt>
                <c:pt idx="96">
                  <c:v>30</c:v>
                </c:pt>
                <c:pt idx="97">
                  <c:v>28</c:v>
                </c:pt>
                <c:pt idx="98">
                  <c:v>28</c:v>
                </c:pt>
                <c:pt idx="99">
                  <c:v>28</c:v>
                </c:pt>
                <c:pt idx="100">
                  <c:v>28</c:v>
                </c:pt>
                <c:pt idx="101">
                  <c:v>28</c:v>
                </c:pt>
                <c:pt idx="102">
                  <c:v>28</c:v>
                </c:pt>
                <c:pt idx="103">
                  <c:v>30</c:v>
                </c:pt>
                <c:pt idx="104">
                  <c:v>32</c:v>
                </c:pt>
                <c:pt idx="105">
                  <c:v>35</c:v>
                </c:pt>
                <c:pt idx="106">
                  <c:v>35</c:v>
                </c:pt>
                <c:pt idx="107">
                  <c:v>35</c:v>
                </c:pt>
                <c:pt idx="108">
                  <c:v>32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38</c:v>
                </c:pt>
                <c:pt idx="117">
                  <c:v>32</c:v>
                </c:pt>
                <c:pt idx="118">
                  <c:v>25</c:v>
                </c:pt>
                <c:pt idx="119">
                  <c:v>25</c:v>
                </c:pt>
                <c:pt idx="120">
                  <c:v>30</c:v>
                </c:pt>
                <c:pt idx="121">
                  <c:v>28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28</c:v>
                </c:pt>
                <c:pt idx="127">
                  <c:v>30</c:v>
                </c:pt>
                <c:pt idx="128">
                  <c:v>32</c:v>
                </c:pt>
                <c:pt idx="129">
                  <c:v>35</c:v>
                </c:pt>
                <c:pt idx="130">
                  <c:v>35</c:v>
                </c:pt>
                <c:pt idx="131">
                  <c:v>35</c:v>
                </c:pt>
                <c:pt idx="132">
                  <c:v>32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38</c:v>
                </c:pt>
                <c:pt idx="141">
                  <c:v>32</c:v>
                </c:pt>
                <c:pt idx="142">
                  <c:v>25</c:v>
                </c:pt>
                <c:pt idx="143">
                  <c:v>25</c:v>
                </c:pt>
                <c:pt idx="144">
                  <c:v>30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28</c:v>
                </c:pt>
                <c:pt idx="151">
                  <c:v>30</c:v>
                </c:pt>
                <c:pt idx="152">
                  <c:v>32</c:v>
                </c:pt>
                <c:pt idx="153">
                  <c:v>35</c:v>
                </c:pt>
                <c:pt idx="154">
                  <c:v>35</c:v>
                </c:pt>
                <c:pt idx="155">
                  <c:v>35</c:v>
                </c:pt>
                <c:pt idx="156">
                  <c:v>32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38</c:v>
                </c:pt>
                <c:pt idx="165">
                  <c:v>32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064496"/>
        <c:axId val="1858073744"/>
      </c:scatterChart>
      <c:valAx>
        <c:axId val="185806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73200"/>
        <c:crosses val="autoZero"/>
        <c:crossBetween val="midCat"/>
      </c:valAx>
      <c:valAx>
        <c:axId val="18580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3952"/>
        <c:crosses val="autoZero"/>
        <c:crossBetween val="midCat"/>
      </c:valAx>
      <c:valAx>
        <c:axId val="18580737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4496"/>
        <c:crosses val="max"/>
        <c:crossBetween val="midCat"/>
      </c:valAx>
      <c:valAx>
        <c:axId val="185806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8580737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858067760"/>
        <c:axId val="1858074288"/>
      </c:barChart>
      <c:catAx>
        <c:axId val="185806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74288"/>
        <c:crosses val="autoZero"/>
        <c:auto val="1"/>
        <c:lblAlgn val="ctr"/>
        <c:lblOffset val="100"/>
        <c:noMultiLvlLbl val="0"/>
      </c:catAx>
      <c:valAx>
        <c:axId val="185807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AL'!$B$848:$H$848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AL'!$B$848:$H$848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065040"/>
        <c:axId val="1858065584"/>
      </c:barChart>
      <c:catAx>
        <c:axId val="185806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5584"/>
        <c:crosses val="autoZero"/>
        <c:auto val="1"/>
        <c:lblAlgn val="ctr"/>
        <c:lblOffset val="100"/>
        <c:noMultiLvlLbl val="0"/>
      </c:catAx>
      <c:valAx>
        <c:axId val="185806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06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574054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609600" y="112014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e%20new/Publikimi%20te%20dhenave_08_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Publikimi te dhenave_08_02_2022"/>
    </sheetNames>
    <sheetDataSet>
      <sheetData sheetId="0"/>
      <sheetData sheetId="1"/>
      <sheetData sheetId="2"/>
      <sheetData sheetId="3">
        <row r="2">
          <cell r="B2">
            <v>44867</v>
          </cell>
          <cell r="C2"/>
          <cell r="D2"/>
          <cell r="E2"/>
          <cell r="F2"/>
          <cell r="G2"/>
          <cell r="H2"/>
          <cell r="I2"/>
        </row>
        <row r="5">
          <cell r="H5">
            <v>25000</v>
          </cell>
        </row>
        <row r="10">
          <cell r="E10">
            <v>243.41</v>
          </cell>
        </row>
        <row r="11">
          <cell r="E11">
            <v>242.41</v>
          </cell>
        </row>
        <row r="12">
          <cell r="E12">
            <v>211.2</v>
          </cell>
        </row>
        <row r="13">
          <cell r="E13">
            <v>211.2</v>
          </cell>
        </row>
        <row r="14">
          <cell r="E14">
            <v>211.2</v>
          </cell>
        </row>
        <row r="15">
          <cell r="E15">
            <v>263.51499999999999</v>
          </cell>
        </row>
        <row r="16">
          <cell r="E16">
            <v>701.2</v>
          </cell>
        </row>
        <row r="17">
          <cell r="E17">
            <v>1011.88728</v>
          </cell>
        </row>
        <row r="18">
          <cell r="E18">
            <v>1139.88177</v>
          </cell>
        </row>
        <row r="19">
          <cell r="E19">
            <v>1099.8544199999997</v>
          </cell>
        </row>
        <row r="20">
          <cell r="E20">
            <v>1049.3000000000002</v>
          </cell>
        </row>
        <row r="21">
          <cell r="E21">
            <v>781.62328000000002</v>
          </cell>
        </row>
        <row r="22">
          <cell r="E22">
            <v>648.29999999999995</v>
          </cell>
        </row>
        <row r="23">
          <cell r="E23">
            <v>661.3</v>
          </cell>
        </row>
        <row r="24">
          <cell r="E24">
            <v>750.3</v>
          </cell>
        </row>
        <row r="25">
          <cell r="E25">
            <v>823.3</v>
          </cell>
        </row>
        <row r="26">
          <cell r="E26">
            <v>1081.5717199999999</v>
          </cell>
        </row>
        <row r="27">
          <cell r="E27">
            <v>1205.2910000000002</v>
          </cell>
        </row>
        <row r="28">
          <cell r="E28">
            <v>1231.5706300000002</v>
          </cell>
        </row>
        <row r="29">
          <cell r="E29">
            <v>1224.4014900000002</v>
          </cell>
        </row>
        <row r="30">
          <cell r="E30">
            <v>1169.2054899999998</v>
          </cell>
        </row>
        <row r="31">
          <cell r="E31">
            <v>951.41535000000022</v>
          </cell>
        </row>
        <row r="32">
          <cell r="E32">
            <v>655.20000000000005</v>
          </cell>
        </row>
        <row r="33">
          <cell r="E33">
            <v>506.20000000000005</v>
          </cell>
        </row>
        <row r="65">
          <cell r="C65">
            <v>44806</v>
          </cell>
        </row>
        <row r="67">
          <cell r="D67">
            <v>219.76132445000002</v>
          </cell>
          <cell r="E67">
            <v>-504</v>
          </cell>
          <cell r="F67">
            <v>734.51006124000014</v>
          </cell>
        </row>
        <row r="68">
          <cell r="D68">
            <v>215.26225109999996</v>
          </cell>
          <cell r="E68">
            <v>-403</v>
          </cell>
          <cell r="F68">
            <v>654.64874852999992</v>
          </cell>
        </row>
        <row r="69">
          <cell r="D69">
            <v>214.33783568999996</v>
          </cell>
          <cell r="E69">
            <v>-403</v>
          </cell>
          <cell r="F69">
            <v>612.78584615</v>
          </cell>
        </row>
        <row r="70">
          <cell r="D70">
            <v>214.25051421999999</v>
          </cell>
          <cell r="E70">
            <v>-403</v>
          </cell>
          <cell r="F70">
            <v>598.1577995099999</v>
          </cell>
        </row>
        <row r="71">
          <cell r="D71">
            <v>215.55072525</v>
          </cell>
          <cell r="E71">
            <v>-403</v>
          </cell>
          <cell r="F71">
            <v>612.99673596000002</v>
          </cell>
        </row>
        <row r="72">
          <cell r="D72">
            <v>217.74165836</v>
          </cell>
          <cell r="E72">
            <v>-412</v>
          </cell>
          <cell r="F72">
            <v>683.12126658999989</v>
          </cell>
        </row>
        <row r="73">
          <cell r="D73">
            <v>599.4826727799998</v>
          </cell>
          <cell r="E73">
            <v>-236</v>
          </cell>
          <cell r="F73">
            <v>867.22955002999981</v>
          </cell>
        </row>
        <row r="74">
          <cell r="D74">
            <v>896.74077674</v>
          </cell>
          <cell r="E74">
            <v>-224</v>
          </cell>
          <cell r="F74">
            <v>1151.90225725</v>
          </cell>
        </row>
        <row r="75">
          <cell r="D75">
            <v>1018.2574069800003</v>
          </cell>
          <cell r="E75">
            <v>-229</v>
          </cell>
          <cell r="F75">
            <v>1244.9598106100002</v>
          </cell>
        </row>
        <row r="76">
          <cell r="D76">
            <v>964.34890571000005</v>
          </cell>
          <cell r="E76">
            <v>-259</v>
          </cell>
          <cell r="F76">
            <v>1215.67604579</v>
          </cell>
        </row>
        <row r="77">
          <cell r="D77">
            <v>911.77751076000015</v>
          </cell>
          <cell r="E77">
            <v>-288</v>
          </cell>
          <cell r="F77">
            <v>1153.6073369800001</v>
          </cell>
        </row>
        <row r="78">
          <cell r="D78">
            <v>707.51461899999993</v>
          </cell>
          <cell r="E78">
            <v>-388</v>
          </cell>
          <cell r="F78">
            <v>1089.27698786</v>
          </cell>
        </row>
        <row r="79">
          <cell r="D79">
            <v>544.02008596999997</v>
          </cell>
          <cell r="E79">
            <v>-517</v>
          </cell>
          <cell r="F79">
            <v>1059.4465642999999</v>
          </cell>
        </row>
        <row r="80">
          <cell r="D80">
            <v>537.23605172999987</v>
          </cell>
          <cell r="E80">
            <v>-517</v>
          </cell>
          <cell r="F80">
            <v>1071.6127101799998</v>
          </cell>
        </row>
        <row r="81">
          <cell r="D81">
            <v>640.58726321999995</v>
          </cell>
          <cell r="E81">
            <v>-417</v>
          </cell>
          <cell r="F81">
            <v>1082.14318946</v>
          </cell>
        </row>
        <row r="82">
          <cell r="D82">
            <v>673.47650524000005</v>
          </cell>
          <cell r="E82">
            <v>-388</v>
          </cell>
          <cell r="F82">
            <v>1085.4774666999999</v>
          </cell>
        </row>
        <row r="83">
          <cell r="D83">
            <v>959.34887819999994</v>
          </cell>
          <cell r="E83">
            <v>-156</v>
          </cell>
          <cell r="F83">
            <v>1126.08762703</v>
          </cell>
        </row>
        <row r="84">
          <cell r="D84">
            <v>1149.6750022799995</v>
          </cell>
          <cell r="E84">
            <v>-129</v>
          </cell>
          <cell r="F84">
            <v>1273.8267875899994</v>
          </cell>
        </row>
        <row r="85">
          <cell r="D85">
            <v>1267.4037330100002</v>
          </cell>
          <cell r="E85">
            <v>-131</v>
          </cell>
          <cell r="F85">
            <v>1380.7576498200003</v>
          </cell>
        </row>
        <row r="86">
          <cell r="D86">
            <v>1263.36124494</v>
          </cell>
          <cell r="E86">
            <v>-133</v>
          </cell>
          <cell r="F86">
            <v>1374.5234792799999</v>
          </cell>
        </row>
        <row r="87">
          <cell r="D87">
            <v>1212.9448783300006</v>
          </cell>
          <cell r="E87">
            <v>-129</v>
          </cell>
          <cell r="F87">
            <v>1341.6074981200006</v>
          </cell>
        </row>
        <row r="88">
          <cell r="D88">
            <v>965.19780317000027</v>
          </cell>
          <cell r="E88">
            <v>-290</v>
          </cell>
          <cell r="F88">
            <v>1235.0875205100003</v>
          </cell>
        </row>
        <row r="89">
          <cell r="D89">
            <v>690.42677772999991</v>
          </cell>
          <cell r="E89">
            <v>-412</v>
          </cell>
          <cell r="F89">
            <v>1085.1507642900001</v>
          </cell>
        </row>
        <row r="90">
          <cell r="D90">
            <v>499.5822836000001</v>
          </cell>
          <cell r="E90">
            <v>-409</v>
          </cell>
          <cell r="F90">
            <v>876.85066738000023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3.1933400000000002E-3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2.3737191000000002</v>
          </cell>
          <cell r="I154">
            <v>0</v>
          </cell>
          <cell r="J154">
            <v>0</v>
          </cell>
        </row>
        <row r="155">
          <cell r="C155">
            <v>0</v>
          </cell>
          <cell r="D155">
            <v>0</v>
          </cell>
          <cell r="E155">
            <v>1.44244544</v>
          </cell>
          <cell r="F155">
            <v>1.98791596</v>
          </cell>
          <cell r="G155">
            <v>0</v>
          </cell>
          <cell r="H155">
            <v>135.68802873000001</v>
          </cell>
          <cell r="I155">
            <v>2.5411922599999999</v>
          </cell>
          <cell r="J155">
            <v>0</v>
          </cell>
        </row>
        <row r="156">
          <cell r="C156">
            <v>0.21785704</v>
          </cell>
          <cell r="D156">
            <v>0</v>
          </cell>
          <cell r="E156">
            <v>79.273471050000012</v>
          </cell>
          <cell r="F156">
            <v>79.129888829999999</v>
          </cell>
          <cell r="G156">
            <v>0</v>
          </cell>
          <cell r="H156">
            <v>137.47310807999997</v>
          </cell>
          <cell r="I156">
            <v>93.552563150000012</v>
          </cell>
          <cell r="J156">
            <v>0</v>
          </cell>
        </row>
        <row r="157">
          <cell r="C157">
            <v>78.517003269999989</v>
          </cell>
          <cell r="D157">
            <v>0</v>
          </cell>
          <cell r="E157">
            <v>79.605815399999997</v>
          </cell>
          <cell r="F157">
            <v>79.233968189999999</v>
          </cell>
          <cell r="G157">
            <v>0</v>
          </cell>
          <cell r="H157">
            <v>138.68622401000002</v>
          </cell>
          <cell r="I157">
            <v>130.98139437</v>
          </cell>
          <cell r="J157">
            <v>0</v>
          </cell>
        </row>
        <row r="158">
          <cell r="C158">
            <v>79.903151229999992</v>
          </cell>
          <cell r="D158">
            <v>0</v>
          </cell>
          <cell r="E158">
            <v>79.659510890000007</v>
          </cell>
          <cell r="F158">
            <v>79.241064519999995</v>
          </cell>
          <cell r="G158">
            <v>0</v>
          </cell>
          <cell r="H158">
            <v>107.68630407999999</v>
          </cell>
          <cell r="I158">
            <v>140.84173126999997</v>
          </cell>
          <cell r="J158">
            <v>0</v>
          </cell>
        </row>
        <row r="159">
          <cell r="C159">
            <v>79.941471370000002</v>
          </cell>
          <cell r="D159">
            <v>0</v>
          </cell>
          <cell r="E159">
            <v>79.649812589999996</v>
          </cell>
          <cell r="F159">
            <v>84.029188610000006</v>
          </cell>
          <cell r="G159">
            <v>0</v>
          </cell>
          <cell r="H159">
            <v>89.591042399999992</v>
          </cell>
          <cell r="I159">
            <v>142.80138009000001</v>
          </cell>
          <cell r="J159">
            <v>0</v>
          </cell>
        </row>
        <row r="160">
          <cell r="C160">
            <v>0.49366736999999999</v>
          </cell>
          <cell r="D160">
            <v>0</v>
          </cell>
          <cell r="E160">
            <v>1.27970316</v>
          </cell>
          <cell r="F160">
            <v>84.148170250000007</v>
          </cell>
          <cell r="G160">
            <v>0</v>
          </cell>
          <cell r="H160">
            <v>91.32964084999999</v>
          </cell>
          <cell r="I160">
            <v>115.55257501</v>
          </cell>
          <cell r="J160">
            <v>0</v>
          </cell>
        </row>
        <row r="161">
          <cell r="C161">
            <v>0</v>
          </cell>
          <cell r="D161">
            <v>0</v>
          </cell>
          <cell r="E161">
            <v>27.583161809999996</v>
          </cell>
          <cell r="F161">
            <v>84.157632000000007</v>
          </cell>
          <cell r="G161">
            <v>0</v>
          </cell>
          <cell r="H161">
            <v>102.42438264999998</v>
          </cell>
          <cell r="I161">
            <v>1.52145105</v>
          </cell>
          <cell r="J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84.216058379999993</v>
          </cell>
          <cell r="G162">
            <v>0</v>
          </cell>
          <cell r="H162">
            <v>111.60134392000001</v>
          </cell>
          <cell r="I162">
            <v>0.89236226000000007</v>
          </cell>
          <cell r="J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84.220789259999989</v>
          </cell>
          <cell r="G163">
            <v>0</v>
          </cell>
          <cell r="H163">
            <v>106.72084972</v>
          </cell>
          <cell r="I163">
            <v>92.386282920000014</v>
          </cell>
          <cell r="J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84.227175939999995</v>
          </cell>
          <cell r="G164">
            <v>0</v>
          </cell>
          <cell r="H164">
            <v>112.88435862</v>
          </cell>
          <cell r="I164">
            <v>92.388411820000002</v>
          </cell>
          <cell r="J164">
            <v>0.51803136999999999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84.203048449999983</v>
          </cell>
          <cell r="G165">
            <v>0</v>
          </cell>
          <cell r="H165">
            <v>93.153040329999982</v>
          </cell>
          <cell r="I165">
            <v>98.246069309999996</v>
          </cell>
          <cell r="J165">
            <v>91.418344859999991</v>
          </cell>
        </row>
        <row r="166">
          <cell r="C166">
            <v>0</v>
          </cell>
          <cell r="D166">
            <v>0</v>
          </cell>
          <cell r="E166">
            <v>77.031506809999996</v>
          </cell>
          <cell r="F166">
            <v>79.359573080000004</v>
          </cell>
          <cell r="G166">
            <v>0</v>
          </cell>
          <cell r="H166">
            <v>113.72527254000001</v>
          </cell>
          <cell r="I166">
            <v>108.00138070000001</v>
          </cell>
          <cell r="J166">
            <v>113.51202813</v>
          </cell>
        </row>
        <row r="167">
          <cell r="C167">
            <v>75.472445159999992</v>
          </cell>
          <cell r="D167">
            <v>0</v>
          </cell>
          <cell r="E167">
            <v>79.639168100000006</v>
          </cell>
          <cell r="F167">
            <v>79.171993659999998</v>
          </cell>
          <cell r="G167">
            <v>0</v>
          </cell>
          <cell r="H167">
            <v>129.90452778</v>
          </cell>
          <cell r="I167">
            <v>114.18688817999998</v>
          </cell>
          <cell r="J167">
            <v>129.75550505999999</v>
          </cell>
        </row>
        <row r="168">
          <cell r="C168">
            <v>79.880679539999988</v>
          </cell>
          <cell r="D168">
            <v>0</v>
          </cell>
          <cell r="E168">
            <v>79.61693296</v>
          </cell>
          <cell r="F168">
            <v>79.207948360000003</v>
          </cell>
          <cell r="G168">
            <v>0</v>
          </cell>
          <cell r="H168">
            <v>131.30817991000001</v>
          </cell>
          <cell r="I168">
            <v>113.29062293999999</v>
          </cell>
          <cell r="J168">
            <v>131.12793338</v>
          </cell>
        </row>
        <row r="169">
          <cell r="C169">
            <v>81.876164919999994</v>
          </cell>
          <cell r="D169">
            <v>0</v>
          </cell>
          <cell r="E169">
            <v>82.454988140000012</v>
          </cell>
          <cell r="F169">
            <v>86.146494140000001</v>
          </cell>
          <cell r="G169">
            <v>0</v>
          </cell>
          <cell r="H169">
            <v>140.94746644</v>
          </cell>
          <cell r="I169">
            <v>139.40756494999997</v>
          </cell>
          <cell r="J169">
            <v>7.9177192500000002</v>
          </cell>
        </row>
        <row r="170">
          <cell r="C170">
            <v>79.435030619999992</v>
          </cell>
          <cell r="D170">
            <v>0</v>
          </cell>
          <cell r="E170">
            <v>83.655449049999987</v>
          </cell>
          <cell r="F170">
            <v>85.24644413</v>
          </cell>
          <cell r="G170">
            <v>0</v>
          </cell>
          <cell r="H170">
            <v>120.46819599999999</v>
          </cell>
          <cell r="I170">
            <v>112.32055596999999</v>
          </cell>
          <cell r="J170">
            <v>0</v>
          </cell>
        </row>
        <row r="171">
          <cell r="C171">
            <v>0</v>
          </cell>
          <cell r="D171">
            <v>0</v>
          </cell>
          <cell r="E171">
            <v>83.599861200000021</v>
          </cell>
          <cell r="F171">
            <v>85.247626859999997</v>
          </cell>
          <cell r="G171">
            <v>0</v>
          </cell>
          <cell r="H171">
            <v>118.15195708000002</v>
          </cell>
          <cell r="I171">
            <v>0.82388276999999999</v>
          </cell>
          <cell r="J171">
            <v>0</v>
          </cell>
        </row>
        <row r="172">
          <cell r="C172">
            <v>0</v>
          </cell>
          <cell r="D172">
            <v>0</v>
          </cell>
          <cell r="E172">
            <v>1.5997472200000002</v>
          </cell>
          <cell r="F172">
            <v>1.87768644</v>
          </cell>
          <cell r="G172">
            <v>0</v>
          </cell>
          <cell r="H172">
            <v>115.81975146999999</v>
          </cell>
          <cell r="I172">
            <v>0</v>
          </cell>
          <cell r="J172">
            <v>0</v>
          </cell>
        </row>
      </sheetData>
      <sheetData sheetId="4">
        <row r="7">
          <cell r="B7">
            <v>600</v>
          </cell>
          <cell r="C7">
            <v>600</v>
          </cell>
          <cell r="D7">
            <v>600</v>
          </cell>
          <cell r="E7">
            <v>600</v>
          </cell>
          <cell r="F7">
            <v>600</v>
          </cell>
          <cell r="G7">
            <v>600</v>
          </cell>
          <cell r="H7">
            <v>600</v>
          </cell>
        </row>
        <row r="8">
          <cell r="B8">
            <v>1400</v>
          </cell>
          <cell r="C8">
            <v>1400</v>
          </cell>
          <cell r="D8">
            <v>1400</v>
          </cell>
          <cell r="E8">
            <v>1400</v>
          </cell>
          <cell r="F8">
            <v>1400</v>
          </cell>
          <cell r="G8">
            <v>1400</v>
          </cell>
          <cell r="H8">
            <v>1400</v>
          </cell>
        </row>
        <row r="16">
          <cell r="B16">
            <v>30</v>
          </cell>
          <cell r="C16">
            <v>30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60</v>
          </cell>
        </row>
        <row r="17">
          <cell r="B17">
            <v>30</v>
          </cell>
          <cell r="C17">
            <v>30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60</v>
          </cell>
        </row>
        <row r="19">
          <cell r="B19">
            <v>30</v>
          </cell>
          <cell r="C19">
            <v>30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60</v>
          </cell>
        </row>
        <row r="20">
          <cell r="B20">
            <v>30</v>
          </cell>
          <cell r="C20">
            <v>30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60</v>
          </cell>
        </row>
        <row r="21">
          <cell r="B21">
            <v>30</v>
          </cell>
          <cell r="C21">
            <v>30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</row>
        <row r="22">
          <cell r="B22">
            <v>50</v>
          </cell>
          <cell r="C22">
            <v>50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100</v>
          </cell>
        </row>
        <row r="23">
          <cell r="B23">
            <v>50</v>
          </cell>
          <cell r="C23">
            <v>50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100</v>
          </cell>
        </row>
        <row r="24">
          <cell r="B24">
            <v>50</v>
          </cell>
          <cell r="C24">
            <v>50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100</v>
          </cell>
        </row>
        <row r="25">
          <cell r="B25">
            <v>50</v>
          </cell>
          <cell r="C25">
            <v>50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100</v>
          </cell>
        </row>
        <row r="26">
          <cell r="B26">
            <v>50</v>
          </cell>
          <cell r="C26">
            <v>50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100</v>
          </cell>
        </row>
        <row r="27">
          <cell r="B27">
            <v>50</v>
          </cell>
          <cell r="C27">
            <v>50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100</v>
          </cell>
        </row>
        <row r="28">
          <cell r="B28">
            <v>50</v>
          </cell>
          <cell r="C28">
            <v>50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100</v>
          </cell>
        </row>
        <row r="29">
          <cell r="B29">
            <v>50</v>
          </cell>
          <cell r="C29">
            <v>50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100</v>
          </cell>
        </row>
        <row r="30">
          <cell r="B30">
            <v>50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100</v>
          </cell>
        </row>
        <row r="31">
          <cell r="B31">
            <v>50</v>
          </cell>
          <cell r="C31">
            <v>50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100</v>
          </cell>
        </row>
        <row r="32">
          <cell r="B32">
            <v>50</v>
          </cell>
          <cell r="C32">
            <v>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100</v>
          </cell>
        </row>
        <row r="33">
          <cell r="B33">
            <v>50</v>
          </cell>
          <cell r="C33">
            <v>50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100</v>
          </cell>
        </row>
        <row r="34">
          <cell r="B34">
            <v>50</v>
          </cell>
          <cell r="C34">
            <v>50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100</v>
          </cell>
        </row>
        <row r="35">
          <cell r="B35">
            <v>50</v>
          </cell>
          <cell r="C35">
            <v>50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100</v>
          </cell>
        </row>
        <row r="36">
          <cell r="B36">
            <v>50</v>
          </cell>
          <cell r="C36">
            <v>50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100</v>
          </cell>
        </row>
        <row r="37">
          <cell r="B37">
            <v>50</v>
          </cell>
          <cell r="C37">
            <v>50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100</v>
          </cell>
        </row>
        <row r="38">
          <cell r="B38">
            <v>30</v>
          </cell>
          <cell r="C38">
            <v>30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60</v>
          </cell>
        </row>
        <row r="39">
          <cell r="B39">
            <v>30</v>
          </cell>
          <cell r="C39">
            <v>30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60</v>
          </cell>
        </row>
        <row r="40">
          <cell r="B40">
            <v>43.333333333333336</v>
          </cell>
          <cell r="C40">
            <v>43.333333333333336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86.666666666666671</v>
          </cell>
        </row>
        <row r="46">
          <cell r="D46">
            <v>660</v>
          </cell>
          <cell r="E46">
            <v>30</v>
          </cell>
        </row>
        <row r="47">
          <cell r="D47">
            <v>600</v>
          </cell>
          <cell r="E47">
            <v>28</v>
          </cell>
        </row>
        <row r="48">
          <cell r="D48">
            <v>580</v>
          </cell>
          <cell r="E48">
            <v>28</v>
          </cell>
        </row>
        <row r="49">
          <cell r="D49">
            <v>570</v>
          </cell>
          <cell r="E49">
            <v>28</v>
          </cell>
        </row>
        <row r="50">
          <cell r="D50">
            <v>580</v>
          </cell>
          <cell r="E50">
            <v>28</v>
          </cell>
        </row>
        <row r="51">
          <cell r="D51">
            <v>640</v>
          </cell>
          <cell r="E51">
            <v>28</v>
          </cell>
        </row>
        <row r="52">
          <cell r="D52">
            <v>780</v>
          </cell>
          <cell r="E52">
            <v>28</v>
          </cell>
        </row>
        <row r="53">
          <cell r="D53">
            <v>970</v>
          </cell>
          <cell r="E53">
            <v>30</v>
          </cell>
        </row>
        <row r="54">
          <cell r="D54">
            <v>1120</v>
          </cell>
          <cell r="E54">
            <v>32</v>
          </cell>
        </row>
        <row r="55">
          <cell r="D55">
            <v>1160</v>
          </cell>
          <cell r="E55">
            <v>35</v>
          </cell>
        </row>
        <row r="56">
          <cell r="D56">
            <v>1150</v>
          </cell>
          <cell r="E56">
            <v>35</v>
          </cell>
        </row>
        <row r="57">
          <cell r="D57">
            <v>1190</v>
          </cell>
          <cell r="E57">
            <v>35</v>
          </cell>
        </row>
        <row r="58">
          <cell r="D58">
            <v>1190</v>
          </cell>
          <cell r="E58">
            <v>32</v>
          </cell>
        </row>
        <row r="59">
          <cell r="D59">
            <v>1210</v>
          </cell>
          <cell r="E59">
            <v>30</v>
          </cell>
        </row>
        <row r="60">
          <cell r="D60">
            <v>1180</v>
          </cell>
          <cell r="E60">
            <v>30</v>
          </cell>
        </row>
        <row r="61">
          <cell r="D61">
            <v>1190</v>
          </cell>
          <cell r="E61">
            <v>30</v>
          </cell>
        </row>
        <row r="62">
          <cell r="D62">
            <v>1250</v>
          </cell>
          <cell r="E62">
            <v>30</v>
          </cell>
        </row>
        <row r="63">
          <cell r="D63">
            <v>1300</v>
          </cell>
          <cell r="E63">
            <v>32</v>
          </cell>
        </row>
        <row r="64">
          <cell r="D64">
            <v>1300</v>
          </cell>
          <cell r="E64">
            <v>35</v>
          </cell>
        </row>
        <row r="65">
          <cell r="D65">
            <v>1270</v>
          </cell>
          <cell r="E65">
            <v>35</v>
          </cell>
        </row>
        <row r="66">
          <cell r="D66">
            <v>1230</v>
          </cell>
          <cell r="E66">
            <v>38</v>
          </cell>
        </row>
        <row r="67">
          <cell r="D67">
            <v>1140</v>
          </cell>
          <cell r="E67">
            <v>32</v>
          </cell>
        </row>
        <row r="68">
          <cell r="D68">
            <v>1010</v>
          </cell>
          <cell r="E68">
            <v>25</v>
          </cell>
        </row>
        <row r="69">
          <cell r="D69">
            <v>850</v>
          </cell>
          <cell r="E69">
            <v>25</v>
          </cell>
        </row>
        <row r="70">
          <cell r="D70">
            <v>660</v>
          </cell>
          <cell r="E70">
            <v>30</v>
          </cell>
        </row>
        <row r="71">
          <cell r="D71">
            <v>600</v>
          </cell>
          <cell r="E71">
            <v>28</v>
          </cell>
        </row>
        <row r="72">
          <cell r="D72">
            <v>580</v>
          </cell>
          <cell r="E72">
            <v>28</v>
          </cell>
        </row>
        <row r="73">
          <cell r="D73">
            <v>570</v>
          </cell>
          <cell r="E73">
            <v>28</v>
          </cell>
        </row>
        <row r="74">
          <cell r="D74">
            <v>580</v>
          </cell>
          <cell r="E74">
            <v>28</v>
          </cell>
        </row>
        <row r="75">
          <cell r="D75">
            <v>640</v>
          </cell>
          <cell r="E75">
            <v>28</v>
          </cell>
        </row>
        <row r="76">
          <cell r="D76">
            <v>780</v>
          </cell>
          <cell r="E76">
            <v>28</v>
          </cell>
        </row>
        <row r="77">
          <cell r="D77">
            <v>970</v>
          </cell>
          <cell r="E77">
            <v>30</v>
          </cell>
        </row>
        <row r="78">
          <cell r="D78">
            <v>1120</v>
          </cell>
          <cell r="E78">
            <v>32</v>
          </cell>
        </row>
        <row r="79">
          <cell r="D79">
            <v>1160</v>
          </cell>
          <cell r="E79">
            <v>35</v>
          </cell>
        </row>
        <row r="80">
          <cell r="D80">
            <v>1150</v>
          </cell>
          <cell r="E80">
            <v>35</v>
          </cell>
        </row>
        <row r="81">
          <cell r="D81">
            <v>1240</v>
          </cell>
          <cell r="E81">
            <v>35</v>
          </cell>
        </row>
        <row r="82">
          <cell r="D82">
            <v>1240</v>
          </cell>
          <cell r="E82">
            <v>32</v>
          </cell>
        </row>
        <row r="83">
          <cell r="D83">
            <v>1260</v>
          </cell>
          <cell r="E83">
            <v>30</v>
          </cell>
        </row>
        <row r="84">
          <cell r="D84">
            <v>1230</v>
          </cell>
          <cell r="E84">
            <v>30</v>
          </cell>
        </row>
        <row r="85">
          <cell r="D85">
            <v>1240</v>
          </cell>
          <cell r="E85">
            <v>30</v>
          </cell>
        </row>
        <row r="86">
          <cell r="D86">
            <v>1300</v>
          </cell>
          <cell r="E86">
            <v>30</v>
          </cell>
        </row>
        <row r="87">
          <cell r="D87">
            <v>1350</v>
          </cell>
          <cell r="E87">
            <v>32</v>
          </cell>
        </row>
        <row r="88">
          <cell r="D88">
            <v>1350</v>
          </cell>
          <cell r="E88">
            <v>35</v>
          </cell>
        </row>
        <row r="89">
          <cell r="D89">
            <v>1320</v>
          </cell>
          <cell r="E89">
            <v>35</v>
          </cell>
        </row>
        <row r="90">
          <cell r="D90">
            <v>1280</v>
          </cell>
          <cell r="E90">
            <v>38</v>
          </cell>
        </row>
        <row r="91">
          <cell r="D91">
            <v>1190</v>
          </cell>
          <cell r="E91">
            <v>32</v>
          </cell>
        </row>
        <row r="92">
          <cell r="D92">
            <v>1060</v>
          </cell>
          <cell r="E92">
            <v>25</v>
          </cell>
        </row>
        <row r="93">
          <cell r="D93">
            <v>900</v>
          </cell>
          <cell r="E93">
            <v>25</v>
          </cell>
        </row>
        <row r="94">
          <cell r="D94">
            <v>660</v>
          </cell>
          <cell r="E94">
            <v>30</v>
          </cell>
        </row>
        <row r="95">
          <cell r="D95">
            <v>600</v>
          </cell>
          <cell r="E95">
            <v>28</v>
          </cell>
        </row>
        <row r="96">
          <cell r="D96">
            <v>580</v>
          </cell>
          <cell r="E96">
            <v>28</v>
          </cell>
        </row>
        <row r="97">
          <cell r="D97">
            <v>570</v>
          </cell>
          <cell r="E97">
            <v>28</v>
          </cell>
        </row>
        <row r="98">
          <cell r="D98">
            <v>580</v>
          </cell>
          <cell r="E98">
            <v>28</v>
          </cell>
        </row>
        <row r="99">
          <cell r="D99">
            <v>640</v>
          </cell>
          <cell r="E99">
            <v>28</v>
          </cell>
        </row>
        <row r="100">
          <cell r="D100">
            <v>780</v>
          </cell>
          <cell r="E100">
            <v>28</v>
          </cell>
        </row>
        <row r="101">
          <cell r="D101">
            <v>970</v>
          </cell>
          <cell r="E101">
            <v>30</v>
          </cell>
        </row>
        <row r="102">
          <cell r="D102">
            <v>1120</v>
          </cell>
          <cell r="E102">
            <v>32</v>
          </cell>
        </row>
        <row r="103">
          <cell r="D103">
            <v>1160</v>
          </cell>
          <cell r="E103">
            <v>35</v>
          </cell>
        </row>
        <row r="104">
          <cell r="D104">
            <v>1150</v>
          </cell>
          <cell r="E104">
            <v>35</v>
          </cell>
        </row>
        <row r="105">
          <cell r="D105">
            <v>1240</v>
          </cell>
          <cell r="E105">
            <v>35</v>
          </cell>
        </row>
        <row r="106">
          <cell r="D106">
            <v>1240</v>
          </cell>
          <cell r="E106">
            <v>32</v>
          </cell>
        </row>
        <row r="107">
          <cell r="D107">
            <v>1260</v>
          </cell>
          <cell r="E107">
            <v>30</v>
          </cell>
        </row>
        <row r="108">
          <cell r="D108">
            <v>1230</v>
          </cell>
          <cell r="E108">
            <v>30</v>
          </cell>
        </row>
        <row r="109">
          <cell r="D109">
            <v>1240</v>
          </cell>
          <cell r="E109">
            <v>30</v>
          </cell>
        </row>
        <row r="110">
          <cell r="D110">
            <v>1300</v>
          </cell>
          <cell r="E110">
            <v>30</v>
          </cell>
        </row>
        <row r="111">
          <cell r="D111">
            <v>1350</v>
          </cell>
          <cell r="E111">
            <v>32</v>
          </cell>
        </row>
        <row r="112">
          <cell r="D112">
            <v>1350</v>
          </cell>
          <cell r="E112">
            <v>35</v>
          </cell>
        </row>
        <row r="113">
          <cell r="D113">
            <v>1320</v>
          </cell>
          <cell r="E113">
            <v>35</v>
          </cell>
        </row>
        <row r="114">
          <cell r="D114">
            <v>1280</v>
          </cell>
          <cell r="E114">
            <v>38</v>
          </cell>
        </row>
        <row r="115">
          <cell r="D115">
            <v>1190</v>
          </cell>
          <cell r="E115">
            <v>32</v>
          </cell>
        </row>
        <row r="116">
          <cell r="D116">
            <v>1060</v>
          </cell>
          <cell r="E116">
            <v>25</v>
          </cell>
        </row>
        <row r="117">
          <cell r="D117">
            <v>900</v>
          </cell>
          <cell r="E117">
            <v>25</v>
          </cell>
        </row>
        <row r="118">
          <cell r="D118">
            <v>660</v>
          </cell>
          <cell r="E118">
            <v>30</v>
          </cell>
        </row>
        <row r="119">
          <cell r="D119">
            <v>600</v>
          </cell>
          <cell r="E119">
            <v>28</v>
          </cell>
        </row>
        <row r="120">
          <cell r="D120">
            <v>580</v>
          </cell>
          <cell r="E120">
            <v>28</v>
          </cell>
        </row>
        <row r="121">
          <cell r="D121">
            <v>570</v>
          </cell>
          <cell r="E121">
            <v>28</v>
          </cell>
        </row>
        <row r="122">
          <cell r="D122">
            <v>580</v>
          </cell>
          <cell r="E122">
            <v>28</v>
          </cell>
        </row>
        <row r="123">
          <cell r="D123">
            <v>640</v>
          </cell>
          <cell r="E123">
            <v>28</v>
          </cell>
        </row>
        <row r="124">
          <cell r="D124">
            <v>780</v>
          </cell>
          <cell r="E124">
            <v>28</v>
          </cell>
        </row>
        <row r="125">
          <cell r="D125">
            <v>970</v>
          </cell>
          <cell r="E125">
            <v>30</v>
          </cell>
        </row>
        <row r="126">
          <cell r="D126">
            <v>1120</v>
          </cell>
          <cell r="E126">
            <v>32</v>
          </cell>
        </row>
        <row r="127">
          <cell r="D127">
            <v>1160</v>
          </cell>
          <cell r="E127">
            <v>35</v>
          </cell>
        </row>
        <row r="128">
          <cell r="D128">
            <v>1150</v>
          </cell>
          <cell r="E128">
            <v>35</v>
          </cell>
        </row>
        <row r="129">
          <cell r="D129">
            <v>1240</v>
          </cell>
          <cell r="E129">
            <v>35</v>
          </cell>
        </row>
        <row r="130">
          <cell r="D130">
            <v>1240</v>
          </cell>
          <cell r="E130">
            <v>32</v>
          </cell>
        </row>
        <row r="131">
          <cell r="D131">
            <v>1260</v>
          </cell>
          <cell r="E131">
            <v>30</v>
          </cell>
        </row>
        <row r="132">
          <cell r="D132">
            <v>1230</v>
          </cell>
          <cell r="E132">
            <v>30</v>
          </cell>
        </row>
        <row r="133">
          <cell r="D133">
            <v>1240</v>
          </cell>
          <cell r="E133">
            <v>30</v>
          </cell>
        </row>
        <row r="134">
          <cell r="D134">
            <v>1300</v>
          </cell>
          <cell r="E134">
            <v>30</v>
          </cell>
        </row>
        <row r="135">
          <cell r="D135">
            <v>1350</v>
          </cell>
          <cell r="E135">
            <v>32</v>
          </cell>
        </row>
        <row r="136">
          <cell r="D136">
            <v>1350</v>
          </cell>
          <cell r="E136">
            <v>35</v>
          </cell>
        </row>
        <row r="137">
          <cell r="D137">
            <v>1320</v>
          </cell>
          <cell r="E137">
            <v>35</v>
          </cell>
        </row>
        <row r="138">
          <cell r="D138">
            <v>1280</v>
          </cell>
          <cell r="E138">
            <v>38</v>
          </cell>
        </row>
        <row r="139">
          <cell r="D139">
            <v>1190</v>
          </cell>
          <cell r="E139">
            <v>32</v>
          </cell>
        </row>
        <row r="140">
          <cell r="D140">
            <v>1060</v>
          </cell>
          <cell r="E140">
            <v>25</v>
          </cell>
        </row>
        <row r="141">
          <cell r="D141">
            <v>900</v>
          </cell>
          <cell r="E141">
            <v>25</v>
          </cell>
        </row>
        <row r="142">
          <cell r="D142">
            <v>660</v>
          </cell>
          <cell r="E142">
            <v>30</v>
          </cell>
        </row>
        <row r="143">
          <cell r="D143">
            <v>600</v>
          </cell>
          <cell r="E143">
            <v>28</v>
          </cell>
        </row>
        <row r="144">
          <cell r="D144">
            <v>580</v>
          </cell>
          <cell r="E144">
            <v>28</v>
          </cell>
        </row>
        <row r="145">
          <cell r="D145">
            <v>570</v>
          </cell>
          <cell r="E145">
            <v>28</v>
          </cell>
        </row>
        <row r="146">
          <cell r="D146">
            <v>580</v>
          </cell>
          <cell r="E146">
            <v>28</v>
          </cell>
        </row>
        <row r="147">
          <cell r="D147">
            <v>640</v>
          </cell>
          <cell r="E147">
            <v>28</v>
          </cell>
        </row>
        <row r="148">
          <cell r="D148">
            <v>780</v>
          </cell>
          <cell r="E148">
            <v>28</v>
          </cell>
        </row>
        <row r="149">
          <cell r="D149">
            <v>970</v>
          </cell>
          <cell r="E149">
            <v>30</v>
          </cell>
        </row>
        <row r="150">
          <cell r="D150">
            <v>1120</v>
          </cell>
          <cell r="E150">
            <v>32</v>
          </cell>
        </row>
        <row r="151">
          <cell r="D151">
            <v>1160</v>
          </cell>
          <cell r="E151">
            <v>35</v>
          </cell>
        </row>
        <row r="152">
          <cell r="D152">
            <v>1150</v>
          </cell>
          <cell r="E152">
            <v>35</v>
          </cell>
        </row>
        <row r="153">
          <cell r="D153">
            <v>1240</v>
          </cell>
          <cell r="E153">
            <v>35</v>
          </cell>
        </row>
        <row r="154">
          <cell r="D154">
            <v>1240</v>
          </cell>
          <cell r="E154">
            <v>32</v>
          </cell>
        </row>
        <row r="155">
          <cell r="D155">
            <v>1260</v>
          </cell>
          <cell r="E155">
            <v>30</v>
          </cell>
        </row>
        <row r="156">
          <cell r="D156">
            <v>1230</v>
          </cell>
          <cell r="E156">
            <v>30</v>
          </cell>
        </row>
        <row r="157">
          <cell r="D157">
            <v>1240</v>
          </cell>
          <cell r="E157">
            <v>30</v>
          </cell>
        </row>
        <row r="158">
          <cell r="D158">
            <v>1300</v>
          </cell>
          <cell r="E158">
            <v>30</v>
          </cell>
        </row>
        <row r="159">
          <cell r="D159">
            <v>1350</v>
          </cell>
          <cell r="E159">
            <v>32</v>
          </cell>
        </row>
        <row r="160">
          <cell r="D160">
            <v>1350</v>
          </cell>
          <cell r="E160">
            <v>35</v>
          </cell>
        </row>
        <row r="161">
          <cell r="D161">
            <v>1320</v>
          </cell>
          <cell r="E161">
            <v>35</v>
          </cell>
        </row>
        <row r="162">
          <cell r="D162">
            <v>1280</v>
          </cell>
          <cell r="E162">
            <v>38</v>
          </cell>
        </row>
        <row r="163">
          <cell r="D163">
            <v>1190</v>
          </cell>
          <cell r="E163">
            <v>32</v>
          </cell>
        </row>
        <row r="164">
          <cell r="D164">
            <v>1060</v>
          </cell>
          <cell r="E164">
            <v>25</v>
          </cell>
        </row>
        <row r="165">
          <cell r="D165">
            <v>900</v>
          </cell>
          <cell r="E165">
            <v>25</v>
          </cell>
        </row>
        <row r="166">
          <cell r="D166">
            <v>660</v>
          </cell>
          <cell r="E166">
            <v>30</v>
          </cell>
        </row>
        <row r="167">
          <cell r="D167">
            <v>600</v>
          </cell>
          <cell r="E167">
            <v>28</v>
          </cell>
        </row>
        <row r="168">
          <cell r="D168">
            <v>580</v>
          </cell>
          <cell r="E168">
            <v>28</v>
          </cell>
        </row>
        <row r="169">
          <cell r="D169">
            <v>570</v>
          </cell>
          <cell r="E169">
            <v>28</v>
          </cell>
        </row>
        <row r="170">
          <cell r="D170">
            <v>580</v>
          </cell>
          <cell r="E170">
            <v>28</v>
          </cell>
        </row>
        <row r="171">
          <cell r="D171">
            <v>640</v>
          </cell>
          <cell r="E171">
            <v>28</v>
          </cell>
        </row>
        <row r="172">
          <cell r="D172">
            <v>780</v>
          </cell>
          <cell r="E172">
            <v>28</v>
          </cell>
        </row>
        <row r="173">
          <cell r="D173">
            <v>970</v>
          </cell>
          <cell r="E173">
            <v>30</v>
          </cell>
        </row>
        <row r="174">
          <cell r="D174">
            <v>1120</v>
          </cell>
          <cell r="E174">
            <v>32</v>
          </cell>
        </row>
        <row r="175">
          <cell r="D175">
            <v>1160</v>
          </cell>
          <cell r="E175">
            <v>35</v>
          </cell>
        </row>
        <row r="176">
          <cell r="D176">
            <v>1150</v>
          </cell>
          <cell r="E176">
            <v>35</v>
          </cell>
        </row>
        <row r="177">
          <cell r="D177">
            <v>1240</v>
          </cell>
          <cell r="E177">
            <v>35</v>
          </cell>
        </row>
        <row r="178">
          <cell r="D178">
            <v>1240</v>
          </cell>
          <cell r="E178">
            <v>32</v>
          </cell>
        </row>
        <row r="179">
          <cell r="D179">
            <v>1260</v>
          </cell>
          <cell r="E179">
            <v>30</v>
          </cell>
        </row>
        <row r="180">
          <cell r="D180">
            <v>1230</v>
          </cell>
          <cell r="E180">
            <v>30</v>
          </cell>
        </row>
        <row r="181">
          <cell r="D181">
            <v>1240</v>
          </cell>
          <cell r="E181">
            <v>30</v>
          </cell>
        </row>
        <row r="182">
          <cell r="D182">
            <v>1300</v>
          </cell>
          <cell r="E182">
            <v>30</v>
          </cell>
        </row>
        <row r="183">
          <cell r="D183">
            <v>1350</v>
          </cell>
          <cell r="E183">
            <v>32</v>
          </cell>
        </row>
        <row r="184">
          <cell r="D184">
            <v>1350</v>
          </cell>
          <cell r="E184">
            <v>35</v>
          </cell>
        </row>
        <row r="185">
          <cell r="D185">
            <v>1320</v>
          </cell>
          <cell r="E185">
            <v>35</v>
          </cell>
        </row>
        <row r="186">
          <cell r="D186">
            <v>1280</v>
          </cell>
          <cell r="E186">
            <v>38</v>
          </cell>
        </row>
        <row r="187">
          <cell r="D187">
            <v>1190</v>
          </cell>
          <cell r="E187">
            <v>32</v>
          </cell>
        </row>
        <row r="188">
          <cell r="D188">
            <v>1060</v>
          </cell>
          <cell r="E188">
            <v>25</v>
          </cell>
        </row>
        <row r="189">
          <cell r="D189">
            <v>900</v>
          </cell>
          <cell r="E189">
            <v>25</v>
          </cell>
        </row>
        <row r="190">
          <cell r="D190">
            <v>660</v>
          </cell>
          <cell r="E190">
            <v>30</v>
          </cell>
        </row>
        <row r="191">
          <cell r="D191">
            <v>600</v>
          </cell>
          <cell r="E191">
            <v>28</v>
          </cell>
        </row>
        <row r="192">
          <cell r="D192">
            <v>580</v>
          </cell>
          <cell r="E192">
            <v>28</v>
          </cell>
        </row>
        <row r="193">
          <cell r="D193">
            <v>570</v>
          </cell>
          <cell r="E193">
            <v>28</v>
          </cell>
        </row>
        <row r="194">
          <cell r="D194">
            <v>580</v>
          </cell>
          <cell r="E194">
            <v>28</v>
          </cell>
        </row>
        <row r="195">
          <cell r="D195">
            <v>640</v>
          </cell>
          <cell r="E195">
            <v>28</v>
          </cell>
        </row>
        <row r="196">
          <cell r="D196">
            <v>780</v>
          </cell>
          <cell r="E196">
            <v>28</v>
          </cell>
        </row>
        <row r="197">
          <cell r="D197">
            <v>970</v>
          </cell>
          <cell r="E197">
            <v>30</v>
          </cell>
        </row>
        <row r="198">
          <cell r="D198">
            <v>1120</v>
          </cell>
          <cell r="E198">
            <v>32</v>
          </cell>
        </row>
        <row r="199">
          <cell r="D199">
            <v>1160</v>
          </cell>
          <cell r="E199">
            <v>35</v>
          </cell>
        </row>
        <row r="200">
          <cell r="D200">
            <v>1150</v>
          </cell>
          <cell r="E200">
            <v>35</v>
          </cell>
        </row>
        <row r="201">
          <cell r="D201">
            <v>1240</v>
          </cell>
          <cell r="E201">
            <v>35</v>
          </cell>
        </row>
        <row r="202">
          <cell r="D202">
            <v>1240</v>
          </cell>
          <cell r="E202">
            <v>32</v>
          </cell>
        </row>
        <row r="203">
          <cell r="D203">
            <v>1260</v>
          </cell>
          <cell r="E203">
            <v>30</v>
          </cell>
        </row>
        <row r="204">
          <cell r="D204">
            <v>1230</v>
          </cell>
          <cell r="E204">
            <v>30</v>
          </cell>
        </row>
        <row r="205">
          <cell r="D205">
            <v>1240</v>
          </cell>
          <cell r="E205">
            <v>30</v>
          </cell>
        </row>
        <row r="206">
          <cell r="D206">
            <v>1300</v>
          </cell>
          <cell r="E206">
            <v>30</v>
          </cell>
        </row>
        <row r="207">
          <cell r="D207">
            <v>1350</v>
          </cell>
          <cell r="E207">
            <v>32</v>
          </cell>
        </row>
        <row r="208">
          <cell r="D208">
            <v>1350</v>
          </cell>
          <cell r="E208">
            <v>35</v>
          </cell>
        </row>
        <row r="209">
          <cell r="D209">
            <v>1320</v>
          </cell>
          <cell r="E209">
            <v>35</v>
          </cell>
        </row>
        <row r="210">
          <cell r="D210">
            <v>1280</v>
          </cell>
          <cell r="E210">
            <v>38</v>
          </cell>
        </row>
        <row r="211">
          <cell r="D211">
            <v>1190</v>
          </cell>
          <cell r="E211">
            <v>32</v>
          </cell>
        </row>
        <row r="212">
          <cell r="D212">
            <v>1060</v>
          </cell>
          <cell r="E212">
            <v>25</v>
          </cell>
        </row>
        <row r="213">
          <cell r="D213">
            <v>900</v>
          </cell>
          <cell r="E213">
            <v>25</v>
          </cell>
        </row>
        <row r="218">
          <cell r="B218">
            <v>10</v>
          </cell>
          <cell r="C218">
            <v>10</v>
          </cell>
          <cell r="D218">
            <v>10</v>
          </cell>
          <cell r="E218">
            <v>10</v>
          </cell>
          <cell r="F218">
            <v>10</v>
          </cell>
          <cell r="G218">
            <v>10</v>
          </cell>
          <cell r="H218">
            <v>10</v>
          </cell>
        </row>
        <row r="219">
          <cell r="B219">
            <v>38</v>
          </cell>
          <cell r="C219">
            <v>38</v>
          </cell>
          <cell r="D219">
            <v>38</v>
          </cell>
          <cell r="E219">
            <v>38</v>
          </cell>
          <cell r="F219">
            <v>38</v>
          </cell>
          <cell r="G219">
            <v>38</v>
          </cell>
          <cell r="H219">
            <v>38</v>
          </cell>
        </row>
        <row r="220">
          <cell r="B220">
            <v>700</v>
          </cell>
          <cell r="C220">
            <v>700</v>
          </cell>
          <cell r="D220">
            <v>700</v>
          </cell>
          <cell r="E220">
            <v>700</v>
          </cell>
          <cell r="F220">
            <v>700</v>
          </cell>
          <cell r="G220">
            <v>700</v>
          </cell>
          <cell r="H220">
            <v>700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3" dataDxfId="671" headerRowBorderDxfId="672" tableBorderDxfId="670" totalsRowBorderDxfId="669">
  <tableColumns count="5">
    <tableColumn id="1" name="Java" headerRowDxfId="668" dataDxfId="667"/>
    <tableColumn id="2" name="0" headerRowDxfId="666" dataDxfId="665">
      <calculatedColumnFormula>#REF!</calculatedColumnFormula>
    </tableColumn>
    <tableColumn id="3" name="Java 43" headerRowDxfId="664" dataDxfId="663"/>
    <tableColumn id="4" name="Java 44" headerRowDxfId="662" dataDxfId="661"/>
    <tableColumn id="5" name="Java 45" headerRowDxfId="660" dataDxfId="65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82" dataDxfId="580" headerRowBorderDxfId="581" tableBorderDxfId="579" totalsRowBorderDxfId="578">
  <autoFilter ref="C267:E273"/>
  <tableColumns count="3">
    <tableColumn id="1" name="Zona 1" dataDxfId="577"/>
    <tableColumn id="2" name="Zona 2" dataDxfId="576"/>
    <tableColumn id="3" name="NTC(MW)" dataDxfId="575">
      <calculatedColumnFormula>#REF!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4" dataDxfId="572" headerRowBorderDxfId="573" tableBorderDxfId="571" totalsRowBorderDxfId="570">
  <tableColumns count="3">
    <tableColumn id="1" name="Zona 1" dataDxfId="569"/>
    <tableColumn id="2" name="Zona 2" dataDxfId="568"/>
    <tableColumn id="3" name="NTC(MW) " dataDxfId="56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6" dataDxfId="564" headerRowBorderDxfId="565" tableBorderDxfId="563" totalsRowBorderDxfId="562">
  <autoFilter ref="C297:E303"/>
  <tableColumns count="3">
    <tableColumn id="1" name="Zona 1" dataDxfId="561"/>
    <tableColumn id="2" name="Zona 2" dataDxfId="560"/>
    <tableColumn id="3" name="NTC(MW)" dataDxfId="559">
      <calculatedColumnFormula>E268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8" dataDxfId="556" headerRowBorderDxfId="557" tableBorderDxfId="555" totalsRowBorderDxfId="554">
  <autoFilter ref="C318:E324"/>
  <tableColumns count="3">
    <tableColumn id="1" name="Zona 1" dataDxfId="553"/>
    <tableColumn id="2" name="Zona 2" dataDxfId="552"/>
    <tableColumn id="3" name="NTC(MW)" dataDxfId="551">
      <calculatedColumnFormula>E329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50" dataDxfId="548" headerRowBorderDxfId="549" tableBorderDxfId="547" totalsRowBorderDxfId="546">
  <autoFilter ref="C328:E334"/>
  <tableColumns count="3">
    <tableColumn id="1" name="Zona 1" dataDxfId="545"/>
    <tableColumn id="2" name="Zona 2" dataDxfId="544"/>
    <tableColumn id="3" name="NTC(MW)" dataDxfId="543">
      <calculatedColumnFormula>E268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42" dataDxfId="540" headerRowBorderDxfId="541" tableBorderDxfId="539" totalsRowBorderDxfId="538">
  <autoFilter ref="C342:E348"/>
  <tableColumns count="3">
    <tableColumn id="1" name="Zona 1" dataDxfId="537"/>
    <tableColumn id="2" name="Zona 2" dataDxfId="536"/>
    <tableColumn id="3" name="NTC(MW)" dataDxfId="535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4" dataDxfId="532" headerRowBorderDxfId="533" tableBorderDxfId="531" totalsRowBorderDxfId="530">
  <autoFilter ref="C399:G438"/>
  <tableColumns count="5">
    <tableColumn id="1" name="Centrali" dataDxfId="529"/>
    <tableColumn id="2" name="Kapaciteti instaluar MW" dataDxfId="528"/>
    <tableColumn id="3" name="Tensioni" dataDxfId="527"/>
    <tableColumn id="5" name="Lloji gjenerimit" dataDxfId="526"/>
    <tableColumn id="4" name="Zona e ofertimit" dataDxfId="525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4" dataDxfId="522" headerRowBorderDxfId="523" tableBorderDxfId="521" totalsRowBorderDxfId="520">
  <autoFilter ref="D443:E467"/>
  <tableColumns count="2">
    <tableColumn id="1" name="Ora" dataDxfId="519"/>
    <tableColumn id="2" name="Skedulimi MW" dataDxfId="518">
      <calculatedColumnFormula>'[1]D-1'!E10</calculatedColumnFormula>
    </tableColumn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7" dataDxfId="515" headerRowBorderDxfId="516" tableBorderDxfId="514" totalsRowBorderDxfId="513">
  <autoFilter ref="B497:G505"/>
  <tableColumns count="6">
    <tableColumn id="1" name="Centrali" dataDxfId="512"/>
    <tableColumn id="6" name="Njesia" dataDxfId="511"/>
    <tableColumn id="2" name="Kapaciteti instaluar MW" dataDxfId="510"/>
    <tableColumn id="3" name="Tensioni" dataDxfId="509"/>
    <tableColumn id="4" name="Vendndodhja" dataDxfId="508"/>
    <tableColumn id="5" name="Lloji gjenerimit" dataDxfId="507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6" dataDxfId="504" headerRowBorderDxfId="505" tableBorderDxfId="503" totalsRowBorderDxfId="502">
  <autoFilter ref="C384:E389"/>
  <tableColumns count="3">
    <tableColumn id="1" name="Elementi" dataDxfId="501"/>
    <tableColumn id="2" name="Tipi" dataDxfId="500"/>
    <tableColumn id="3" name="Tensioni" dataDxfId="49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8" dataDxfId="656" headerRowBorderDxfId="657" tableBorderDxfId="655" totalsRowBorderDxfId="654">
  <autoFilter ref="C71:E123"/>
  <tableColumns count="3">
    <tableColumn id="1" name="Java" dataDxfId="653">
      <calculatedColumnFormula>C71+1</calculatedColumnFormula>
    </tableColumn>
    <tableColumn id="2" name="Min (MW)" dataDxfId="652"/>
    <tableColumn id="3" name="Max (MW)" dataDxfId="651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8" dataDxfId="496" headerRowBorderDxfId="497" tableBorderDxfId="495" totalsRowBorderDxfId="494">
  <autoFilter ref="A552:H577"/>
  <tableColumns count="8">
    <tableColumn id="1" name="Ora" dataDxfId="493"/>
    <tableColumn id="2" name="aFRR+" dataDxfId="492"/>
    <tableColumn id="3" name="aFRR-" dataDxfId="491"/>
    <tableColumn id="4" name="mFRR+" dataDxfId="490"/>
    <tableColumn id="5" name="mFRR-" dataDxfId="489"/>
    <tableColumn id="6" name="RR+" dataDxfId="488"/>
    <tableColumn id="7" name="RR-" dataDxfId="487"/>
    <tableColumn id="8" name="Total-" dataDxfId="486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5" headerRowBorderDxfId="484" tableBorderDxfId="483" totalsRowBorderDxfId="482">
  <autoFilter ref="C607:E775"/>
  <tableColumns count="3">
    <tableColumn id="1" name="Ora" dataDxfId="481"/>
    <tableColumn id="2" name="Ngarkesa (MWh)" dataDxfId="480">
      <calculatedColumnFormula>'[1]W-1'!D46</calculatedColumnFormula>
    </tableColumn>
    <tableColumn id="3" name="Humbje (MWh)" dataDxfId="479">
      <calculatedColumnFormula>'[1]W-1'!E46</calculatedColumnFormula>
    </tableColumn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8" dataDxfId="476" headerRowBorderDxfId="477" tableBorderDxfId="475" totalsRowBorderDxfId="474">
  <autoFilter ref="C807:E819"/>
  <tableColumns count="3">
    <tableColumn id="1" name="Muaji" dataDxfId="473"/>
    <tableColumn id="2" name="Ngarkesa Mes." dataDxfId="472"/>
    <tableColumn id="3" name="Ngarkesa Max" dataDxfId="471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70" dataDxfId="468" headerRowBorderDxfId="469" tableBorderDxfId="467" totalsRowBorderDxfId="466">
  <tableColumns count="8">
    <tableColumn id="1" name="Data" headerRowDxfId="465" dataDxfId="464"/>
    <tableColumn id="2" name="10-26-2020" headerRowDxfId="463" dataDxfId="462">
      <calculatedColumnFormula>'[1]W-1'!B218</calculatedColumnFormula>
    </tableColumn>
    <tableColumn id="3" name="10-27-2020" headerRowDxfId="461" dataDxfId="460">
      <calculatedColumnFormula>'[1]W-1'!C218</calculatedColumnFormula>
    </tableColumn>
    <tableColumn id="4" name="10-28-2020" headerRowDxfId="459" dataDxfId="458">
      <calculatedColumnFormula>'[1]W-1'!D218</calculatedColumnFormula>
    </tableColumn>
    <tableColumn id="5" name="10-29-2020" headerRowDxfId="457" dataDxfId="456">
      <calculatedColumnFormula>'[1]W-1'!E218</calculatedColumnFormula>
    </tableColumn>
    <tableColumn id="6" name="10-30-2020" headerRowDxfId="455" dataDxfId="454">
      <calculatedColumnFormula>'[1]W-1'!F218</calculatedColumnFormula>
    </tableColumn>
    <tableColumn id="7" name="10-31-2020" headerRowDxfId="453" dataDxfId="452">
      <calculatedColumnFormula>'[1]W-1'!G218</calculatedColumnFormula>
    </tableColumn>
    <tableColumn id="8" name="11-1-2020" headerRowDxfId="451" dataDxfId="450">
      <calculatedColumnFormula>'[1]W-1'!H218</calculatedColumnFormula>
    </tableColumn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9" headerRowBorderDxfId="448" tableBorderDxfId="447" totalsRowBorderDxfId="446">
  <autoFilter ref="C876:F877"/>
  <tableColumns count="4">
    <tableColumn id="1" name="Nr." totalsRowLabel="Total" dataDxfId="445" totalsRowDxfId="444"/>
    <tableColumn id="2" name="Nenstacioni" dataDxfId="443" totalsRowDxfId="442"/>
    <tableColumn id="3" name="Ora" dataDxfId="441" totalsRowDxfId="440"/>
    <tableColumn id="4" name="Arsyeja" totalsRowFunction="count" dataDxfId="439" totalsRowDxfId="438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7" headerRowBorderDxfId="436" tableBorderDxfId="435" totalsRowBorderDxfId="434">
  <autoFilter ref="C881:F882"/>
  <tableColumns count="4">
    <tableColumn id="1" name="Nr." totalsRowLabel="Total" dataDxfId="433" totalsRowDxfId="432"/>
    <tableColumn id="2" name="Nenstacioni" dataDxfId="431" totalsRowDxfId="430"/>
    <tableColumn id="3" name="Ora" dataDxfId="429" totalsRowDxfId="428"/>
    <tableColumn id="4" name="Arsyeja" totalsRowFunction="count" dataDxfId="427" totalsRowDxfId="426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5" dataDxfId="423" headerRowBorderDxfId="424" tableBorderDxfId="422" totalsRowBorderDxfId="421">
  <autoFilter ref="C159:F183"/>
  <tableColumns count="4">
    <tableColumn id="1" name="Ora" dataDxfId="420"/>
    <tableColumn id="2" name="Prodhimi" dataDxfId="419">
      <calculatedColumnFormula>'[1]D-1'!D67</calculatedColumnFormula>
    </tableColumn>
    <tableColumn id="3" name="Shkembimi" dataDxfId="418">
      <calculatedColumnFormula>'[1]D-1'!E67</calculatedColumnFormula>
    </tableColumn>
    <tableColumn id="4" name="Ngarkesa" dataDxfId="417">
      <calculatedColumnFormula>'[1]D-1'!F67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6" dataDxfId="414" headerRowBorderDxfId="415" tableBorderDxfId="413" totalsRowBorderDxfId="412">
  <autoFilter ref="C277:E283"/>
  <tableColumns count="3">
    <tableColumn id="1" name="Zona 1" dataDxfId="411"/>
    <tableColumn id="2" name="Zona 2" dataDxfId="410"/>
    <tableColumn id="3" name="NTC(MW)" dataDxfId="409">
      <calculatedColumnFormula>E268</calculatedColumnFormula>
    </tableColumn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8" dataDxfId="406" headerRowBorderDxfId="407" tableBorderDxfId="405" totalsRowBorderDxfId="404">
  <autoFilter ref="C307:E313"/>
  <tableColumns count="3">
    <tableColumn id="1" name="Zona 1" dataDxfId="403"/>
    <tableColumn id="2" name="Zona 2" dataDxfId="402"/>
    <tableColumn id="3" name="NTC(MW)" dataDxfId="401">
      <calculatedColumnFormula>E298</calculatedColumnFormula>
    </tableColumn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400" dataDxfId="398" headerRowBorderDxfId="399" tableBorderDxfId="397" totalsRowBorderDxfId="396">
  <tableColumns count="8">
    <tableColumn id="1" name="Data" headerRowDxfId="395" dataDxfId="394"/>
    <tableColumn id="2" name="0.1.1900" headerRowDxfId="393" dataDxfId="392">
      <calculatedColumnFormula>'[1]W-1'!B7</calculatedColumnFormula>
    </tableColumn>
    <tableColumn id="3" name="10-27-2020" headerRowDxfId="391" dataDxfId="390">
      <calculatedColumnFormula>'[1]W-1'!C7</calculatedColumnFormula>
    </tableColumn>
    <tableColumn id="4" name="10-28-2020" headerRowDxfId="389" dataDxfId="388">
      <calculatedColumnFormula>'[1]W-1'!D7</calculatedColumnFormula>
    </tableColumn>
    <tableColumn id="5" name="10-29-2020" headerRowDxfId="387" dataDxfId="386">
      <calculatedColumnFormula>'[1]W-1'!E7</calculatedColumnFormula>
    </tableColumn>
    <tableColumn id="6" name="10-30-2020" headerRowDxfId="385" dataDxfId="384">
      <calculatedColumnFormula>'[1]W-1'!F7</calculatedColumnFormula>
    </tableColumn>
    <tableColumn id="7" name="10-31-2020" headerRowDxfId="383" dataDxfId="382">
      <calculatedColumnFormula>'[1]W-1'!G7</calculatedColumnFormula>
    </tableColumn>
    <tableColumn id="8" name="11-1-2020" headerRowDxfId="381" dataDxfId="380">
      <calculatedColumnFormula>'[1]W-1'!H7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50" headerRowBorderDxfId="649" tableBorderDxfId="648" totalsRowBorderDxfId="647" dataCellStyle="Normal">
  <autoFilter ref="B215:G223"/>
  <tableColumns count="6">
    <tableColumn id="1" name="Elementi" dataDxfId="646" dataCellStyle="Normal"/>
    <tableColumn id="2" name="Fillimi" dataCellStyle="Normal"/>
    <tableColumn id="3" name="Perfundimi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9" headerRowBorderDxfId="378" tableBorderDxfId="377" totalsRowBorderDxfId="376" headerRowCellStyle="Normal" dataCellStyle="Normal">
  <tableColumns count="7">
    <tableColumn id="1" name="Ora" dataDxfId="375" dataCellStyle="Normal"/>
    <tableColumn id="2" name=" Bistrice-Myrtos" dataDxfId="374" dataCellStyle="Normal"/>
    <tableColumn id="3" name=" FIERZE-PRIZREN" dataDxfId="373" dataCellStyle="Normal"/>
    <tableColumn id="4" name="KOPLIK-PODGORICA" dataDxfId="372" dataCellStyle="Normal"/>
    <tableColumn id="5" name="KOMAN-KOSOVA" dataDxfId="371" dataCellStyle="Normal"/>
    <tableColumn id="6" name="TIRANA2-PODGORICE" dataDxfId="370" dataCellStyle="Normal"/>
    <tableColumn id="7" name="ZEMBLAK-KARDIA" dataDxfId="369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8" headerRowBorderDxfId="367" tableBorderDxfId="366" totalsRowBorderDxfId="365">
  <tableColumns count="9">
    <tableColumn id="1" name="Ora" dataDxfId="364"/>
    <tableColumn id="2" name="Fierze 1" dataDxfId="363">
      <calculatedColumnFormula>'[1]D-1'!C149</calculatedColumnFormula>
    </tableColumn>
    <tableColumn id="3" name="Fierze 2" dataDxfId="362">
      <calculatedColumnFormula>'[1]D-1'!D149</calculatedColumnFormula>
    </tableColumn>
    <tableColumn id="4" name="Fierze 3" dataDxfId="361">
      <calculatedColumnFormula>'[1]D-1'!E149</calculatedColumnFormula>
    </tableColumn>
    <tableColumn id="5" name="Fierze 4" dataDxfId="360">
      <calculatedColumnFormula>'[1]D-1'!F149</calculatedColumnFormula>
    </tableColumn>
    <tableColumn id="6" name="Koman 1" dataDxfId="359">
      <calculatedColumnFormula>'[1]D-1'!G149</calculatedColumnFormula>
    </tableColumn>
    <tableColumn id="7" name="Koman 2" dataDxfId="358">
      <calculatedColumnFormula>'[1]D-1'!H149</calculatedColumnFormula>
    </tableColumn>
    <tableColumn id="8" name="Koman 3" dataDxfId="357">
      <calculatedColumnFormula>'[1]D-1'!I149</calculatedColumnFormula>
    </tableColumn>
    <tableColumn id="9" name="Koman 4" dataDxfId="356">
      <calculatedColumnFormula>'[1]D-1'!J149</calculatedColumnFormula>
    </tableColumn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5" dataDxfId="353" headerRowBorderDxfId="354" tableBorderDxfId="352" totalsRowBorderDxfId="351">
  <tableColumns count="9">
    <tableColumn id="1" name=" " dataDxfId="350"/>
    <tableColumn id="2" name="Fierze 1" dataDxfId="349">
      <calculatedColumnFormula>SUM(B512:B535)</calculatedColumnFormula>
    </tableColumn>
    <tableColumn id="3" name="Fierze 2" dataDxfId="348">
      <calculatedColumnFormula>SUM(C512:C535)</calculatedColumnFormula>
    </tableColumn>
    <tableColumn id="4" name="Fierze 3" dataDxfId="347">
      <calculatedColumnFormula>SUM(D512:D535)</calculatedColumnFormula>
    </tableColumn>
    <tableColumn id="5" name="Fierze 4" dataDxfId="346">
      <calculatedColumnFormula>SUM(E512:E535)</calculatedColumnFormula>
    </tableColumn>
    <tableColumn id="6" name="Koman 1" dataDxfId="345">
      <calculatedColumnFormula>SUM(F512:F535)</calculatedColumnFormula>
    </tableColumn>
    <tableColumn id="7" name="Koman 2" dataDxfId="344">
      <calculatedColumnFormula>SUM(G512:G535)</calculatedColumnFormula>
    </tableColumn>
    <tableColumn id="8" name="Koman 3" dataDxfId="343">
      <calculatedColumnFormula>SUM(H512:H535)</calculatedColumnFormula>
    </tableColumn>
    <tableColumn id="9" name="Koman 4" dataDxfId="342">
      <calculatedColumnFormula>SUM(I512:I535)</calculatedColumnFormula>
    </tableColumn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41" dataDxfId="339" headerRowBorderDxfId="340" tableBorderDxfId="338" totalsRowBorderDxfId="337">
  <tableColumns count="8">
    <tableColumn id="1" name="Data" headerRowDxfId="336" dataDxfId="335"/>
    <tableColumn id="2" name="0.1.1900" headerRowDxfId="334" dataDxfId="333">
      <calculatedColumnFormula>'Publikime AL'!B11</calculatedColumnFormula>
    </tableColumn>
    <tableColumn id="3" name="10-27-2020" headerRowDxfId="332" dataDxfId="331">
      <calculatedColumnFormula>'Publikime AL'!C11</calculatedColumnFormula>
    </tableColumn>
    <tableColumn id="4" name="10-28-2020" headerRowDxfId="330" dataDxfId="329">
      <calculatedColumnFormula>'Publikime AL'!D11</calculatedColumnFormula>
    </tableColumn>
    <tableColumn id="5" name="10-29-2020" headerRowDxfId="328" dataDxfId="327">
      <calculatedColumnFormula>'Publikime AL'!E11</calculatedColumnFormula>
    </tableColumn>
    <tableColumn id="6" name="10-30-2020" headerRowDxfId="326" dataDxfId="325">
      <calculatedColumnFormula>'Publikime AL'!F11</calculatedColumnFormula>
    </tableColumn>
    <tableColumn id="7" name="10-31-2020" headerRowDxfId="324" dataDxfId="323">
      <calculatedColumnFormula>'Publikime AL'!G11</calculatedColumnFormula>
    </tableColumn>
    <tableColumn id="8" name="11-1-2020" headerRowDxfId="322" dataDxfId="321">
      <calculatedColumnFormula>'Publikime AL'!H11</calculatedColumnFormula>
    </tableColumn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20" dataDxfId="318" headerRowBorderDxfId="319" tableBorderDxfId="317" totalsRowBorderDxfId="316">
  <tableColumns count="5">
    <tableColumn id="1" name="Java" headerRowDxfId="315" dataDxfId="314"/>
    <tableColumn id="2" name="0" headerRowDxfId="313" dataDxfId="312">
      <calculatedColumnFormula>'Publikime AL'!D41</calculatedColumnFormula>
    </tableColumn>
    <tableColumn id="3" name="Java 43" headerRowDxfId="311" dataDxfId="310">
      <calculatedColumnFormula>'Publikime AL'!E41</calculatedColumnFormula>
    </tableColumn>
    <tableColumn id="4" name="Java 44" headerRowDxfId="309" dataDxfId="308">
      <calculatedColumnFormula>'Publikime AL'!F41</calculatedColumnFormula>
    </tableColumn>
    <tableColumn id="5" name="Java 45" headerRowDxfId="307" dataDxfId="306">
      <calculatedColumnFormula>'Publikime AL'!G41</calculatedColumnFormula>
    </tableColumn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F77" totalsRowShown="0" headerRowDxfId="305" dataDxfId="303" headerRowBorderDxfId="304" tableBorderDxfId="302" totalsRowBorderDxfId="301">
  <autoFilter ref="C25:F77"/>
  <tableColumns count="4">
    <tableColumn id="1" name="Week" dataDxfId="300">
      <calculatedColumnFormula>C25+1</calculatedColumnFormula>
    </tableColumn>
    <tableColumn id="2" name="Min (MW)" dataDxfId="299">
      <calculatedColumnFormula>'Publikime AL'!D72</calculatedColumnFormula>
    </tableColumn>
    <tableColumn id="3" name="Max (MW)" dataDxfId="298">
      <calculatedColumnFormula>'Publikime AL'!E72</calculatedColumnFormula>
    </tableColumn>
    <tableColumn id="4" name="Total (MWh)" dataDxfId="297">
      <calculatedColumnFormula>'Publikime AL'!#REF!</calculatedColumnFormula>
    </tableColumn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6" dataDxfId="294" headerRowBorderDxfId="295" tableBorderDxfId="293" totalsRowBorderDxfId="292">
  <autoFilter ref="B112:G120"/>
  <tableColumns count="6">
    <tableColumn id="1" name="Element" dataDxfId="291"/>
    <tableColumn id="2" name="Start" dataDxfId="290"/>
    <tableColumn id="3" name="End" dataDxfId="289"/>
    <tableColumn id="4" name="Location" dataDxfId="288"/>
    <tableColumn id="5" name="NTC impact" dataDxfId="287"/>
    <tableColumn id="6" name="Reason" dataDxfId="286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5" dataDxfId="283" headerRowBorderDxfId="284" tableBorderDxfId="282" totalsRowBorderDxfId="281">
  <autoFilter ref="B125:G126"/>
  <tableColumns count="6">
    <tableColumn id="1" name="Element" dataDxfId="280">
      <calculatedColumnFormula>Table79[Elementi]</calculatedColumnFormula>
    </tableColumn>
    <tableColumn id="2" name="Start" dataDxfId="279">
      <calculatedColumnFormula>Table79[Fillimi]</calculatedColumnFormula>
    </tableColumn>
    <tableColumn id="3" name="End" dataDxfId="278">
      <calculatedColumnFormula>Table79[Perfundimi]</calculatedColumnFormula>
    </tableColumn>
    <tableColumn id="4" name="Location" dataDxfId="277">
      <calculatedColumnFormula>Table79[Vendndoshja]</calculatedColumnFormula>
    </tableColumn>
    <tableColumn id="5" name="NTC impact" dataDxfId="276">
      <calculatedColumnFormula>Table79[Impakti ne kapacitetin kufitar]</calculatedColumnFormula>
    </tableColumn>
    <tableColumn id="6" name="Reason" dataDxfId="275">
      <calculatedColumnFormula>Table79[Arsyeja]</calculatedColumnFormula>
    </tableColumn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4" dataDxfId="272" headerRowBorderDxfId="273" tableBorderDxfId="271" totalsRowBorderDxfId="270">
  <autoFilter ref="B134:G135"/>
  <tableColumns count="6">
    <tableColumn id="1" name="Element" dataDxfId="269">
      <calculatedColumnFormula>Table9[Elementi]</calculatedColumnFormula>
    </tableColumn>
    <tableColumn id="2" name="Location" dataDxfId="268">
      <calculatedColumnFormula>Table9[Vendndodhja]</calculatedColumnFormula>
    </tableColumn>
    <tableColumn id="3" name="Installed capacity (MWh)" dataDxfId="267">
      <calculatedColumnFormula>Table9[Kapaciteti I instaluar(MWh)]</calculatedColumnFormula>
    </tableColumn>
    <tableColumn id="4" name="Generation Type" dataDxfId="266">
      <calculatedColumnFormula>Table9[Lloji gjenerimit]</calculatedColumnFormula>
    </tableColumn>
    <tableColumn id="5" name="Reason" dataDxfId="265">
      <calculatedColumnFormula>Table9[Arsyeja]</calculatedColumnFormula>
    </tableColumn>
    <tableColumn id="6" name="Period" dataDxfId="264">
      <calculatedColumnFormula>Table9[Periudha]</calculatedColumnFormula>
    </tableColumn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3" dataDxfId="261" headerRowBorderDxfId="262" tableBorderDxfId="260" totalsRowBorderDxfId="259">
  <autoFilter ref="B139:G140"/>
  <tableColumns count="6">
    <tableColumn id="1" name="Elementi" dataDxfId="258">
      <calculatedColumnFormula>Table911[Elementi]</calculatedColumnFormula>
    </tableColumn>
    <tableColumn id="2" name="Vendndodhja" dataDxfId="257">
      <calculatedColumnFormula>Table911[Vendndodhja]</calculatedColumnFormula>
    </tableColumn>
    <tableColumn id="3" name="Kapaciteti I instaluar(MWh)" dataDxfId="256">
      <calculatedColumnFormula>Table911[Kapaciteti I instaluar(MWh)]</calculatedColumnFormula>
    </tableColumn>
    <tableColumn id="4" name="Lloji gjenerimit" dataDxfId="255">
      <calculatedColumnFormula>Table911[Lloji gjenerimit]</calculatedColumnFormula>
    </tableColumn>
    <tableColumn id="5" name="Arsyeja" dataDxfId="254">
      <calculatedColumnFormula>Table911[Arsyeja]</calculatedColumnFormula>
    </tableColumn>
    <tableColumn id="6" name="Periudha" dataDxfId="253">
      <calculatedColumnFormula>Table911[Periudha]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5" dataDxfId="643" headerRowBorderDxfId="644" tableBorderDxfId="642" totalsRowBorderDxfId="641">
  <autoFilter ref="B228:G229"/>
  <tableColumns count="6">
    <tableColumn id="1" name="Elementi" dataDxfId="640"/>
    <tableColumn id="2" name="Fillimi" dataDxfId="639"/>
    <tableColumn id="3" name="Perfundimi" dataDxfId="638"/>
    <tableColumn id="4" name="Vendndoshja" dataDxfId="637"/>
    <tableColumn id="5" name="Impakti ne kapacitetin kufitar" dataDxfId="636"/>
    <tableColumn id="6" name="Arsyeja" dataDxfId="635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2" dataDxfId="250" headerRowBorderDxfId="251" tableBorderDxfId="249" totalsRowBorderDxfId="248">
  <autoFilter ref="B144:G145"/>
  <tableColumns count="6">
    <tableColumn id="1" name="Element" dataDxfId="247">
      <calculatedColumnFormula>Table91112[Elementi]</calculatedColumnFormula>
    </tableColumn>
    <tableColumn id="2" name="Location" dataDxfId="246">
      <calculatedColumnFormula>Table91112[Vendndodhja]</calculatedColumnFormula>
    </tableColumn>
    <tableColumn id="3" name="Installed capacity (MWh)" dataDxfId="245">
      <calculatedColumnFormula>Table91112[Kapaciteti I instaluar(MWh)]</calculatedColumnFormula>
    </tableColumn>
    <tableColumn id="4" name="Generation Type" dataDxfId="244">
      <calculatedColumnFormula>Table91112[Lloji gjenerimit]</calculatedColumnFormula>
    </tableColumn>
    <tableColumn id="5" name="Reason" dataDxfId="243">
      <calculatedColumnFormula>Table91112[Arsyeja]</calculatedColumnFormula>
    </tableColumn>
    <tableColumn id="6" name="Period" dataDxfId="242">
      <calculatedColumnFormula>Table91112[Periudha]</calculatedColumnFormula>
    </tableColumn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41" dataDxfId="239" headerRowBorderDxfId="240" tableBorderDxfId="238" totalsRowBorderDxfId="237">
  <autoFilter ref="B149:G150"/>
  <tableColumns count="6">
    <tableColumn id="1" name="Element" dataDxfId="236">
      <calculatedColumnFormula>Table9111213[Elementi]</calculatedColumnFormula>
    </tableColumn>
    <tableColumn id="2" name="Location" dataDxfId="235">
      <calculatedColumnFormula>Table9111213[Vendndodhja]</calculatedColumnFormula>
    </tableColumn>
    <tableColumn id="3" name="Installed capacity (MWh)" dataDxfId="234">
      <calculatedColumnFormula>Table9111213[Kapaciteti I instaluar(MWh)]</calculatedColumnFormula>
    </tableColumn>
    <tableColumn id="4" name="Generation Type" dataDxfId="233">
      <calculatedColumnFormula>Table9111213[Lloji gjenerimit]</calculatedColumnFormula>
    </tableColumn>
    <tableColumn id="5" name="Reason" dataDxfId="232">
      <calculatedColumnFormula>Table9111213[Arsyeja]</calculatedColumnFormula>
    </tableColumn>
    <tableColumn id="6" name="Period" dataDxfId="231">
      <calculatedColumnFormula>Table9111213[Periudha]</calculatedColumnFormula>
    </tableColumn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F160" totalsRowShown="0" headerRowDxfId="230" dataDxfId="228" headerRowBorderDxfId="229" tableBorderDxfId="227" totalsRowBorderDxfId="226">
  <autoFilter ref="C154:F160"/>
  <tableColumns count="4">
    <tableColumn id="1" name="Area 1" dataDxfId="225"/>
    <tableColumn id="2" name="Area 2" dataDxfId="224"/>
    <tableColumn id="3" name="NTC(MW) Summer" dataDxfId="223">
      <calculatedColumnFormula>'Publikime AL'!E258</calculatedColumnFormula>
    </tableColumn>
    <tableColumn id="4" name="NTC(MW) Winter" dataDxfId="222">
      <calculatedColumnFormula>'Publikime AL'!#REF!</calculatedColumnFormula>
    </tableColumn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1" dataDxfId="219" headerRowBorderDxfId="220" tableBorderDxfId="218" totalsRowBorderDxfId="217">
  <autoFilter ref="C164:E170"/>
  <tableColumns count="3">
    <tableColumn id="1" name="Area 1" dataDxfId="216"/>
    <tableColumn id="2" name="Area 2" dataDxfId="215"/>
    <tableColumn id="3" name="NTC(MW)" dataDxfId="214">
      <calculatedColumnFormula>'Publikime AL'!E268</calculatedColumnFormula>
    </tableColumn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F190" totalsRowShown="0" headerRowDxfId="213" dataDxfId="211" headerRowBorderDxfId="212" tableBorderDxfId="210" totalsRowBorderDxfId="209">
  <autoFilter ref="C184:F190"/>
  <tableColumns count="4">
    <tableColumn id="1" name="Area 1" dataDxfId="208"/>
    <tableColumn id="2" name="Area 2" dataDxfId="207"/>
    <tableColumn id="3" name="NTC(MW) Summer" dataDxfId="206">
      <calculatedColumnFormula>'Publikime AL'!E288</calculatedColumnFormula>
    </tableColumn>
    <tableColumn id="4" name="NTC(MW) Winter" dataDxfId="205">
      <calculatedColumnFormula>'Publikime AL'!#REF!</calculatedColumnFormula>
    </tableColumn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2" headerRowBorderDxfId="203" tableBorderDxfId="201" totalsRowBorderDxfId="200">
  <autoFilter ref="C194:E200"/>
  <tableColumns count="3">
    <tableColumn id="1" name="Area 1" dataDxfId="199"/>
    <tableColumn id="2" name="Area 2" dataDxfId="198"/>
    <tableColumn id="3" name="NTC(MW)" dataDxfId="197">
      <calculatedColumnFormula>'Publikime AL'!E298</calculatedColumnFormula>
    </tableColumn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4" headerRowBorderDxfId="195" tableBorderDxfId="193" totalsRowBorderDxfId="192">
  <autoFilter ref="C215:E221"/>
  <tableColumns count="3">
    <tableColumn id="1" name="Area 1" dataDxfId="191"/>
    <tableColumn id="2" name="Area 2" dataDxfId="190"/>
    <tableColumn id="3" name="NTC(MW)" dataDxfId="189">
      <calculatedColumnFormula>'Publikime AL'!E319</calculatedColumnFormula>
    </tableColumn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6" headerRowBorderDxfId="187" tableBorderDxfId="185" totalsRowBorderDxfId="184">
  <autoFilter ref="C225:E231"/>
  <tableColumns count="3">
    <tableColumn id="1" name="Area 1" dataDxfId="183"/>
    <tableColumn id="2" name="Area 2" dataDxfId="182"/>
    <tableColumn id="3" name="NTC(MW)" dataDxfId="181">
      <calculatedColumnFormula>'Publikime AL'!E329</calculatedColumnFormula>
    </tableColumn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8" headerRowBorderDxfId="179" tableBorderDxfId="177" totalsRowBorderDxfId="176">
  <autoFilter ref="C239:E245"/>
  <tableColumns count="3">
    <tableColumn id="1" name="Area 1" dataDxfId="175"/>
    <tableColumn id="2" name="Area 2" dataDxfId="174"/>
    <tableColumn id="3" name="NTC(MW)" dataDxfId="173">
      <calculatedColumnFormula>'Publikime AL'!E343</calculatedColumnFormula>
    </tableColumn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0" headerRowBorderDxfId="171" table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4" dataDxfId="632" headerRowBorderDxfId="633" tableBorderDxfId="631" totalsRowBorderDxfId="630">
  <autoFilter ref="B237:G238"/>
  <tableColumns count="6">
    <tableColumn id="1" name="Elementi" dataDxfId="629"/>
    <tableColumn id="2" name="Vendndodhja" dataDxfId="628"/>
    <tableColumn id="3" name="Kapaciteti I instaluar(MWh)" dataDxfId="627"/>
    <tableColumn id="4" name="Lloji gjenerimit" dataDxfId="626"/>
    <tableColumn id="5" name="Arsyeja" dataDxfId="625"/>
    <tableColumn id="6" name="Periudha" dataDxfId="624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0" headerRowBorderDxfId="161" tableBorderDxfId="159" totalsRowBorderDxfId="158">
  <autoFilter ref="D340:E364"/>
  <tableColumns count="2">
    <tableColumn id="1" name="Hour" dataDxfId="157"/>
    <tableColumn id="2" name="Schedule MW" dataDxfId="156">
      <calculatedColumnFormula>'[1]D-1'!E10</calculatedColumnFormula>
    </tableColumn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3" headerRowBorderDxfId="154" table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2" headerRowBorderDxfId="143" table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4" headerRowBorderDxfId="135" tableBorderDxfId="133" totalsRowBorderDxfId="132">
  <autoFilter ref="A425:H450"/>
  <tableColumns count="8">
    <tableColumn id="1" name="Hour" dataDxfId="131"/>
    <tableColumn id="2" name="aFRR+" dataDxfId="130">
      <calculatedColumnFormula>'[1]W-1'!B16</calculatedColumnFormula>
    </tableColumn>
    <tableColumn id="3" name="aFRR-" dataDxfId="129">
      <calculatedColumnFormula>'[1]W-1'!C16</calculatedColumnFormula>
    </tableColumn>
    <tableColumn id="4" name="mFRR+" dataDxfId="128">
      <calculatedColumnFormula>'[1]W-1'!D16</calculatedColumnFormula>
    </tableColumn>
    <tableColumn id="5" name="mFRR-" dataDxfId="127">
      <calculatedColumnFormula>'[1]W-1'!E16</calculatedColumnFormula>
    </tableColumn>
    <tableColumn id="6" name="RR+" dataDxfId="126">
      <calculatedColumnFormula>'[1]W-1'!F16</calculatedColumnFormula>
    </tableColumn>
    <tableColumn id="7" name="RR-" dataDxfId="125">
      <calculatedColumnFormula>'[1]W-1'!G16</calculatedColumnFormula>
    </tableColumn>
    <tableColumn id="8" name="Total" dataDxfId="124">
      <calculatedColumnFormula>'[1]W-1'!H16</calculatedColumnFormula>
    </tableColumn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2" tableBorderDxfId="121" totalsRowBorderDxfId="120">
  <autoFilter ref="C480:E648"/>
  <tableColumns count="3">
    <tableColumn id="1" name="hour" dataDxfId="119"/>
    <tableColumn id="2" name="Load (MWh)" dataDxfId="118">
      <calculatedColumnFormula>'Publikime AL'!D608</calculatedColumnFormula>
    </tableColumn>
    <tableColumn id="3" name="Losses (MWh)" dataDxfId="117">
      <calculatedColumnFormula>'Publikime AL'!E608</calculatedColumnFormula>
    </tableColumn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4" headerRowBorderDxfId="115" tableBorderDxfId="113" totalsRowBorderDxfId="112">
  <autoFilter ref="C652:E664"/>
  <tableColumns count="3">
    <tableColumn id="1" name="Month" dataDxfId="111"/>
    <tableColumn id="2" name="Average Load" dataDxfId="110">
      <calculatedColumnFormula>'Publikime AL'!D808</calculatedColumnFormula>
    </tableColumn>
    <tableColumn id="3" name="Max Load" dataDxfId="109">
      <calculatedColumnFormula>'Publikime AL'!E808</calculatedColumnFormula>
    </tableColumn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6" headerRowBorderDxfId="107" tableBorderDxfId="105" totalsRowBorderDxfId="104">
  <tableColumns count="8">
    <tableColumn id="1" name="Data" headerRowDxfId="103" dataDxfId="102"/>
    <tableColumn id="2" name="10-26-2020" headerRowDxfId="101" dataDxfId="100">
      <calculatedColumnFormula>'Publikime AL'!B849</calculatedColumnFormula>
    </tableColumn>
    <tableColumn id="3" name="10-27-2020" headerRowDxfId="99" dataDxfId="98">
      <calculatedColumnFormula>'Publikime AL'!C849</calculatedColumnFormula>
    </tableColumn>
    <tableColumn id="4" name="10-28-2020" headerRowDxfId="97" dataDxfId="96">
      <calculatedColumnFormula>'Publikime AL'!D849</calculatedColumnFormula>
    </tableColumn>
    <tableColumn id="5" name="10-29-2020" headerRowDxfId="95" dataDxfId="94">
      <calculatedColumnFormula>'Publikime AL'!E849</calculatedColumnFormula>
    </tableColumn>
    <tableColumn id="6" name="10-30-2020" headerRowDxfId="93" dataDxfId="92">
      <calculatedColumnFormula>'Publikime AL'!F849</calculatedColumnFormula>
    </tableColumn>
    <tableColumn id="7" name="10-31-2020" headerRowDxfId="91" dataDxfId="90">
      <calculatedColumnFormula>'Publikime AL'!G849</calculatedColumnFormula>
    </tableColumn>
    <tableColumn id="8" name="11-1-2020" headerRowDxfId="89" dataDxfId="88">
      <calculatedColumnFormula>'Publikime AL'!H849</calculatedColumnFormula>
    </tableColumn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6" tableBorderDxfId="85" totalsRowBorderDxfId="84">
  <autoFilter ref="C675:F676"/>
  <tableColumns count="4">
    <tableColumn id="1" name="Nr." totalsRowLabel="Total" dataDxfId="83" totalsRowDxfId="82"/>
    <tableColumn id="2" name="Substation" dataDxfId="81" totalsRowDxfId="80"/>
    <tableColumn id="3" name="Hour" dataDxfId="79" totalsRowDxfId="78"/>
    <tableColumn id="4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4" tableBorderDxfId="73" totalsRowBorderDxfId="72">
  <autoFilter ref="C680:F681"/>
  <tableColumns count="4">
    <tableColumn id="1" name="Nr." totalsRowLabel="Total" dataDxfId="71" totalsRowDxfId="70"/>
    <tableColumn id="2" name="Substation" dataDxfId="69" totalsRowDxfId="68"/>
    <tableColumn id="3" name="Hour" dataDxfId="67" totalsRowDxfId="66"/>
    <tableColumn id="4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1" headerRowBorderDxfId="62" tableBorderDxfId="60" totalsRowBorderDxfId="59">
  <autoFilter ref="C84:F108"/>
  <tableColumns count="4">
    <tableColumn id="1" name="Hour" dataDxfId="58"/>
    <tableColumn id="2" name="Production" dataDxfId="57">
      <calculatedColumnFormula>'Publikime AL'!D160</calculatedColumnFormula>
    </tableColumn>
    <tableColumn id="3" name="Exchange" dataDxfId="56">
      <calculatedColumnFormula>'Publikime AL'!E160</calculatedColumnFormula>
    </tableColumn>
    <tableColumn id="4" name="Consumption" dataDxfId="55">
      <calculatedColumnFormula>'Publikime AL'!F160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3" dataDxfId="621" headerRowBorderDxfId="622" tableBorderDxfId="620" totalsRowBorderDxfId="619">
  <autoFilter ref="B242:G243"/>
  <tableColumns count="6">
    <tableColumn id="1" name="Elementi" dataDxfId="618"/>
    <tableColumn id="2" name="Vendndodhja" dataDxfId="617"/>
    <tableColumn id="3" name="Kapaciteti I instaluar(MWh)" dataDxfId="616"/>
    <tableColumn id="4" name="Lloji gjenerimit" dataDxfId="615"/>
    <tableColumn id="5" name="Arsyeja" dataDxfId="614"/>
    <tableColumn id="6" name="Periudha" dataDxfId="613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2" headerRowBorderDxfId="53" tableBorderDxfId="51" totalsRowBorderDxfId="50">
  <autoFilter ref="C174:E180"/>
  <tableColumns count="3">
    <tableColumn id="1" name="Area 1" dataDxfId="49"/>
    <tableColumn id="2" name="Area 2" dataDxfId="48"/>
    <tableColumn id="3" name="NTC(MW)" dataDxfId="47">
      <calculatedColumnFormula>'Publikime AL'!E278</calculatedColumnFormula>
    </tableColumn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4" headerRowBorderDxfId="45" tableBorderDxfId="43" totalsRowBorderDxfId="42">
  <autoFilter ref="C204:E210"/>
  <tableColumns count="3">
    <tableColumn id="1" name="Area 1" dataDxfId="41"/>
    <tableColumn id="2" name="Area 2" dataDxfId="40"/>
    <tableColumn id="3" name="NTC(MW)" dataDxfId="39">
      <calculatedColumnFormula>'Publikime AL'!E308</calculatedColumnFormula>
    </tableColumn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6" headerRowBorderDxfId="37" tableBorderDxfId="35" totalsRowBorderDxfId="34">
  <tableColumns count="9">
    <tableColumn id="1" name="Hour" dataDxfId="33"/>
    <tableColumn id="2" name="Fierze 1" dataDxfId="32">
      <calculatedColumnFormula>'Publikime AL'!B512</calculatedColumnFormula>
    </tableColumn>
    <tableColumn id="3" name="Fierze 2" dataDxfId="31">
      <calculatedColumnFormula>'Publikime AL'!C512</calculatedColumnFormula>
    </tableColumn>
    <tableColumn id="4" name="Fierze 3" dataDxfId="30">
      <calculatedColumnFormula>'Publikime AL'!D512</calculatedColumnFormula>
    </tableColumn>
    <tableColumn id="5" name="Fierze 4" dataDxfId="29">
      <calculatedColumnFormula>'Publikime AL'!E512</calculatedColumnFormula>
    </tableColumn>
    <tableColumn id="6" name="Koman 1" dataDxfId="28">
      <calculatedColumnFormula>'Publikime AL'!F512</calculatedColumnFormula>
    </tableColumn>
    <tableColumn id="7" name="Koman 2" dataDxfId="27">
      <calculatedColumnFormula>'Publikime AL'!G512</calculatedColumnFormula>
    </tableColumn>
    <tableColumn id="8" name="Koman 3" dataDxfId="26">
      <calculatedColumnFormula>'Publikime AL'!H512</calculatedColumnFormula>
    </tableColumn>
    <tableColumn id="9" name="Koman 4" dataDxfId="25">
      <calculatedColumnFormula>'Publikime AL'!I512</calculatedColumnFormula>
    </tableColumn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3" tableBorderDxfId="22" totalsRowBorderDxfId="21">
  <tableColumns count="7">
    <tableColumn id="1" name="Hour" dataDxfId="20"/>
    <tableColumn id="2" name=" Bistrice-Myrtos" dataDxfId="19">
      <calculatedColumnFormula>'Publikime AL'!B355</calculatedColumnFormula>
    </tableColumn>
    <tableColumn id="3" name=" FIERZE-PRIZREN" dataDxfId="18">
      <calculatedColumnFormula>'Publikime AL'!C355</calculatedColumnFormula>
    </tableColumn>
    <tableColumn id="4" name="KOPLIK-PODGORICA" dataDxfId="17">
      <calculatedColumnFormula>'Publikime AL'!D355</calculatedColumnFormula>
    </tableColumn>
    <tableColumn id="5" name="KOMAN-KOSOVA" dataDxfId="16">
      <calculatedColumnFormula>'Publikime AL'!E355</calculatedColumnFormula>
    </tableColumn>
    <tableColumn id="6" name="TIRANA2-PODGORICE" dataDxfId="15">
      <calculatedColumnFormula>'Publikime AL'!F355</calculatedColumnFormula>
    </tableColumn>
    <tableColumn id="7" name="ZEMBLAK-KARDIA" dataDxfId="14">
      <calculatedColumnFormula>'Publikime AL'!G355</calculatedColumnFormula>
    </tableColumn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1" headerRowBorderDxfId="12" tableBorderDxfId="10" totalsRowBorderDxfId="9">
  <tableColumns count="9">
    <tableColumn id="1" name=" " dataDxfId="8"/>
    <tableColumn id="2" name="Fierze 1" dataDxfId="7">
      <calculatedColumnFormula>SUM(B385:B408)</calculatedColumnFormula>
    </tableColumn>
    <tableColumn id="3" name="Fierze 2" dataDxfId="6">
      <calculatedColumnFormula>SUM(C385:C408)</calculatedColumnFormula>
    </tableColumn>
    <tableColumn id="4" name="Fierze 3" dataDxfId="5">
      <calculatedColumnFormula>SUM(D385:D408)</calculatedColumnFormula>
    </tableColumn>
    <tableColumn id="5" name="Fierze 4" dataDxfId="4">
      <calculatedColumnFormula>SUM(E385:E408)</calculatedColumnFormula>
    </tableColumn>
    <tableColumn id="6" name="Koman 1" dataDxfId="3">
      <calculatedColumnFormula>SUM(F385:F408)</calculatedColumnFormula>
    </tableColumn>
    <tableColumn id="7" name="Koman 2" dataDxfId="2">
      <calculatedColumnFormula>SUM(G385:G408)</calculatedColumnFormula>
    </tableColumn>
    <tableColumn id="8" name="Koman 3" dataDxfId="1">
      <calculatedColumnFormula>SUM(H385:H408)</calculatedColumnFormula>
    </tableColumn>
    <tableColumn id="9" name="Koman 4" dataDxfId="0">
      <calculatedColumnFormula>SUM(I385:I408)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12" dataDxfId="610" headerRowBorderDxfId="611" tableBorderDxfId="609" totalsRowBorderDxfId="608">
  <autoFilter ref="B247:G248"/>
  <tableColumns count="6">
    <tableColumn id="1" name="Elementi" dataDxfId="607"/>
    <tableColumn id="2" name="Vendndodhja" dataDxfId="606"/>
    <tableColumn id="3" name="Kapaciteti I instaluar(MWh)" dataDxfId="605"/>
    <tableColumn id="4" name="Lloji gjenerimit" dataDxfId="604"/>
    <tableColumn id="5" name="Arsyeja" dataDxfId="603"/>
    <tableColumn id="6" name="Periudha" dataDxfId="60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601" dataDxfId="599" headerRowBorderDxfId="600" tableBorderDxfId="598" totalsRowBorderDxfId="597">
  <autoFilter ref="B252:G253"/>
  <tableColumns count="6">
    <tableColumn id="1" name="Elementi" dataDxfId="596"/>
    <tableColumn id="2" name="Vendndodhja" dataDxfId="595"/>
    <tableColumn id="3" name="Kapaciteti I instaluar(MWh)" dataDxfId="594"/>
    <tableColumn id="4" name="Lloji gjenerimit" dataDxfId="593"/>
    <tableColumn id="5" name="Arsyeja" dataDxfId="592"/>
    <tableColumn id="6" name="Periudha" dataDxfId="59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90" dataDxfId="588" headerRowBorderDxfId="589" tableBorderDxfId="587" totalsRowBorderDxfId="586">
  <tableColumns count="3">
    <tableColumn id="1" name="Zona 1" dataDxfId="585"/>
    <tableColumn id="2" name="Zona 2" dataDxfId="584"/>
    <tableColumn id="3" name="NTC(MW) " dataDxfId="58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8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3.xml"/><Relationship Id="rId18" Type="http://schemas.openxmlformats.org/officeDocument/2006/relationships/table" Target="../tables/table48.xml"/><Relationship Id="rId26" Type="http://schemas.openxmlformats.org/officeDocument/2006/relationships/table" Target="../tables/table56.xml"/><Relationship Id="rId3" Type="http://schemas.openxmlformats.org/officeDocument/2006/relationships/table" Target="../tables/table33.xml"/><Relationship Id="rId21" Type="http://schemas.openxmlformats.org/officeDocument/2006/relationships/table" Target="../tables/table51.xml"/><Relationship Id="rId34" Type="http://schemas.openxmlformats.org/officeDocument/2006/relationships/table" Target="../tables/table64.xml"/><Relationship Id="rId7" Type="http://schemas.openxmlformats.org/officeDocument/2006/relationships/table" Target="../tables/table37.xml"/><Relationship Id="rId12" Type="http://schemas.openxmlformats.org/officeDocument/2006/relationships/table" Target="../tables/table42.xml"/><Relationship Id="rId17" Type="http://schemas.openxmlformats.org/officeDocument/2006/relationships/table" Target="../tables/table47.xml"/><Relationship Id="rId25" Type="http://schemas.openxmlformats.org/officeDocument/2006/relationships/table" Target="../tables/table55.xml"/><Relationship Id="rId33" Type="http://schemas.openxmlformats.org/officeDocument/2006/relationships/table" Target="../tables/table63.xml"/><Relationship Id="rId2" Type="http://schemas.openxmlformats.org/officeDocument/2006/relationships/drawing" Target="../drawings/drawing2.xml"/><Relationship Id="rId16" Type="http://schemas.openxmlformats.org/officeDocument/2006/relationships/table" Target="../tables/table46.xml"/><Relationship Id="rId20" Type="http://schemas.openxmlformats.org/officeDocument/2006/relationships/table" Target="../tables/table50.xml"/><Relationship Id="rId29" Type="http://schemas.openxmlformats.org/officeDocument/2006/relationships/table" Target="../tables/table5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24" Type="http://schemas.openxmlformats.org/officeDocument/2006/relationships/table" Target="../tables/table54.xml"/><Relationship Id="rId32" Type="http://schemas.openxmlformats.org/officeDocument/2006/relationships/table" Target="../tables/table62.xml"/><Relationship Id="rId5" Type="http://schemas.openxmlformats.org/officeDocument/2006/relationships/table" Target="../tables/table35.xml"/><Relationship Id="rId15" Type="http://schemas.openxmlformats.org/officeDocument/2006/relationships/table" Target="../tables/table45.xml"/><Relationship Id="rId23" Type="http://schemas.openxmlformats.org/officeDocument/2006/relationships/table" Target="../tables/table53.xml"/><Relationship Id="rId28" Type="http://schemas.openxmlformats.org/officeDocument/2006/relationships/table" Target="../tables/table58.xml"/><Relationship Id="rId10" Type="http://schemas.openxmlformats.org/officeDocument/2006/relationships/table" Target="../tables/table40.xml"/><Relationship Id="rId19" Type="http://schemas.openxmlformats.org/officeDocument/2006/relationships/table" Target="../tables/table49.xml"/><Relationship Id="rId31" Type="http://schemas.openxmlformats.org/officeDocument/2006/relationships/table" Target="../tables/table61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Relationship Id="rId14" Type="http://schemas.openxmlformats.org/officeDocument/2006/relationships/table" Target="../tables/table44.xml"/><Relationship Id="rId22" Type="http://schemas.openxmlformats.org/officeDocument/2006/relationships/table" Target="../tables/table52.xml"/><Relationship Id="rId27" Type="http://schemas.openxmlformats.org/officeDocument/2006/relationships/table" Target="../tables/table57.xml"/><Relationship Id="rId30" Type="http://schemas.openxmlformats.org/officeDocument/2006/relationships/table" Target="../tables/table60.xml"/><Relationship Id="rId8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9"/>
  <sheetViews>
    <sheetView tabSelected="1" zoomScaleNormal="100" zoomScalePageLayoutView="55" workbookViewId="0">
      <selection activeCell="L8" sqref="L8"/>
    </sheetView>
  </sheetViews>
  <sheetFormatPr defaultRowHeight="15"/>
  <cols>
    <col min="1" max="1" width="21.5703125" style="1" customWidth="1"/>
    <col min="2" max="2" width="22.42578125" style="1" customWidth="1"/>
    <col min="3" max="3" width="17.85546875" style="1" customWidth="1"/>
    <col min="4" max="4" width="20.85546875" style="1" customWidth="1"/>
    <col min="5" max="5" width="19.140625" style="1" customWidth="1"/>
    <col min="6" max="6" width="22" style="1" customWidth="1"/>
    <col min="7" max="7" width="21.140625" style="1" customWidth="1"/>
    <col min="8" max="8" width="20.85546875" style="2" customWidth="1"/>
    <col min="9" max="9" width="22.42578125" style="2" customWidth="1"/>
    <col min="10" max="10" width="9.140625" style="1" customWidth="1"/>
    <col min="11" max="16384" width="9.140625" style="1"/>
  </cols>
  <sheetData>
    <row r="1" spans="1:9" ht="27.75" customHeight="1">
      <c r="A1" s="212"/>
      <c r="B1" s="203" t="s">
        <v>254</v>
      </c>
      <c r="C1" s="204"/>
      <c r="D1" s="204"/>
      <c r="E1" s="204"/>
      <c r="F1" s="204"/>
      <c r="G1" s="204"/>
      <c r="H1" s="204"/>
      <c r="I1" s="205"/>
    </row>
    <row r="2" spans="1:9" ht="30" customHeight="1" thickBot="1">
      <c r="A2" s="213"/>
      <c r="B2" s="206">
        <f>'[1]D-1'!B2:I2</f>
        <v>44867</v>
      </c>
      <c r="C2" s="207"/>
      <c r="D2" s="207"/>
      <c r="E2" s="207"/>
      <c r="F2" s="207"/>
      <c r="G2" s="207"/>
      <c r="H2" s="207"/>
      <c r="I2" s="208"/>
    </row>
    <row r="3" spans="1:9" ht="21" customHeight="1" thickBot="1">
      <c r="A3" s="214" t="s">
        <v>253</v>
      </c>
      <c r="B3" s="215"/>
      <c r="C3" s="215"/>
      <c r="D3" s="215"/>
      <c r="E3" s="215"/>
      <c r="F3" s="215"/>
      <c r="G3" s="215"/>
      <c r="H3" s="215"/>
      <c r="I3" s="216"/>
    </row>
    <row r="4" spans="1:9" ht="15.75" thickBot="1">
      <c r="A4" s="47" t="s">
        <v>252</v>
      </c>
      <c r="B4" s="191" t="s">
        <v>251</v>
      </c>
      <c r="C4" s="191"/>
      <c r="D4" s="191"/>
      <c r="E4" s="191"/>
      <c r="F4" s="191"/>
      <c r="G4" s="191"/>
      <c r="H4" s="176" t="s">
        <v>40</v>
      </c>
      <c r="I4" s="178"/>
    </row>
    <row r="5" spans="1:9" ht="15.75" thickBot="1">
      <c r="A5" s="16"/>
      <c r="B5" s="12"/>
      <c r="C5" s="12"/>
      <c r="D5" s="12"/>
      <c r="E5" s="12"/>
      <c r="F5" s="12"/>
      <c r="G5" s="12"/>
      <c r="H5" s="7"/>
      <c r="I5" s="11"/>
    </row>
    <row r="6" spans="1:9" ht="15.75" thickBot="1">
      <c r="A6" s="47" t="s">
        <v>250</v>
      </c>
      <c r="B6" s="191" t="s">
        <v>249</v>
      </c>
      <c r="C6" s="191"/>
      <c r="D6" s="191"/>
      <c r="E6" s="191"/>
      <c r="F6" s="191"/>
      <c r="G6" s="191"/>
      <c r="H6" s="152">
        <f>'[1]D-1'!H5</f>
        <v>25000</v>
      </c>
      <c r="I6" s="151" t="s">
        <v>237</v>
      </c>
    </row>
    <row r="7" spans="1:9" ht="15.75" thickBot="1">
      <c r="A7" s="16"/>
      <c r="B7" s="12"/>
      <c r="C7" s="12"/>
      <c r="D7" s="12"/>
      <c r="E7" s="12"/>
      <c r="F7" s="12"/>
      <c r="G7" s="12"/>
      <c r="H7" s="7"/>
      <c r="I7" s="11"/>
    </row>
    <row r="8" spans="1:9" ht="15.75" thickBot="1">
      <c r="A8" s="47" t="s">
        <v>248</v>
      </c>
      <c r="B8" s="179" t="s">
        <v>247</v>
      </c>
      <c r="C8" s="180"/>
      <c r="D8" s="180"/>
      <c r="E8" s="180"/>
      <c r="F8" s="180"/>
      <c r="G8" s="180"/>
      <c r="H8" s="181"/>
      <c r="I8" s="151" t="s">
        <v>237</v>
      </c>
    </row>
    <row r="9" spans="1:9">
      <c r="A9" s="158"/>
      <c r="B9" s="159"/>
      <c r="C9" s="159"/>
      <c r="D9" s="159"/>
      <c r="E9" s="159"/>
      <c r="F9" s="159"/>
      <c r="G9" s="159"/>
      <c r="H9" s="156"/>
      <c r="I9" s="155"/>
    </row>
    <row r="10" spans="1:9">
      <c r="A10" s="31" t="s">
        <v>13</v>
      </c>
      <c r="B10" s="30" t="str">
        <f>[1]!Table123[[#Headers],[7/2/20222]]</f>
        <v>7/2/20222</v>
      </c>
      <c r="C10" s="30" t="str">
        <f>[1]!Table123[[#Headers],[8/2/20222]]</f>
        <v>8/2/20222</v>
      </c>
      <c r="D10" s="30" t="str">
        <f>[1]!Table123[[#Headers],[9/2/20222]]</f>
        <v>9/2/20222</v>
      </c>
      <c r="E10" s="30" t="str">
        <f>[1]!Table123[[#Headers],[10/2/20222]]</f>
        <v>10/2/20222</v>
      </c>
      <c r="F10" s="30" t="str">
        <f>[1]!Table123[[#Headers],[11/2/20222]]</f>
        <v>11/2/20222</v>
      </c>
      <c r="G10" s="30" t="str">
        <f>[1]!Table123[[#Headers],[12/2/2022]]</f>
        <v>12/2/2022</v>
      </c>
      <c r="H10" s="30" t="str">
        <f>[1]!Table123[[#Headers],[13/2/2022]]</f>
        <v>13/2/2022</v>
      </c>
      <c r="I10" s="11"/>
    </row>
    <row r="11" spans="1:9">
      <c r="A11" s="29" t="s">
        <v>12</v>
      </c>
      <c r="B11" s="27">
        <f>'[1]W-1'!B7</f>
        <v>600</v>
      </c>
      <c r="C11" s="27">
        <f>'[1]W-1'!C7</f>
        <v>600</v>
      </c>
      <c r="D11" s="27">
        <f>'[1]W-1'!D7</f>
        <v>600</v>
      </c>
      <c r="E11" s="27">
        <f>'[1]W-1'!E7</f>
        <v>600</v>
      </c>
      <c r="F11" s="27">
        <f>'[1]W-1'!F7</f>
        <v>600</v>
      </c>
      <c r="G11" s="27">
        <f>'[1]W-1'!G7</f>
        <v>600</v>
      </c>
      <c r="H11" s="27">
        <f>'[1]W-1'!H7</f>
        <v>600</v>
      </c>
      <c r="I11" s="11"/>
    </row>
    <row r="12" spans="1:9">
      <c r="A12" s="29" t="s">
        <v>11</v>
      </c>
      <c r="B12" s="27">
        <f>'[1]W-1'!B8</f>
        <v>1400</v>
      </c>
      <c r="C12" s="27">
        <f>'[1]W-1'!C8</f>
        <v>1400</v>
      </c>
      <c r="D12" s="27">
        <f>'[1]W-1'!D8</f>
        <v>1400</v>
      </c>
      <c r="E12" s="27">
        <f>'[1]W-1'!E8</f>
        <v>1400</v>
      </c>
      <c r="F12" s="27">
        <f>'[1]W-1'!F8</f>
        <v>1400</v>
      </c>
      <c r="G12" s="27">
        <f>'[1]W-1'!G8</f>
        <v>1400</v>
      </c>
      <c r="H12" s="27">
        <f>'[1]W-1'!H8</f>
        <v>1400</v>
      </c>
      <c r="I12" s="11"/>
    </row>
    <row r="13" spans="1:9">
      <c r="A13" s="135"/>
      <c r="B13" s="135"/>
      <c r="C13" s="135"/>
      <c r="D13" s="135"/>
      <c r="E13" s="135"/>
      <c r="F13" s="135"/>
      <c r="G13" s="135"/>
      <c r="H13" s="135"/>
      <c r="I13" s="11"/>
    </row>
    <row r="14" spans="1:9">
      <c r="A14" s="26"/>
      <c r="B14" s="25"/>
      <c r="C14" s="25"/>
      <c r="D14" s="25"/>
      <c r="E14" s="25"/>
      <c r="F14" s="25"/>
      <c r="G14" s="25"/>
      <c r="H14" s="25"/>
      <c r="I14" s="11"/>
    </row>
    <row r="15" spans="1:9">
      <c r="A15" s="26"/>
      <c r="B15" s="25"/>
      <c r="C15" s="25"/>
      <c r="D15" s="25"/>
      <c r="E15" s="25"/>
      <c r="F15" s="25"/>
      <c r="G15" s="25"/>
      <c r="H15" s="25"/>
      <c r="I15" s="11"/>
    </row>
    <row r="16" spans="1:9">
      <c r="A16" s="26"/>
      <c r="B16" s="25"/>
      <c r="C16" s="25"/>
      <c r="D16" s="25"/>
      <c r="E16" s="25"/>
      <c r="F16" s="25"/>
      <c r="G16" s="25"/>
      <c r="H16" s="25"/>
      <c r="I16" s="11"/>
    </row>
    <row r="17" spans="1:9">
      <c r="A17" s="26"/>
      <c r="B17" s="25"/>
      <c r="C17" s="25"/>
      <c r="D17" s="25"/>
      <c r="E17" s="25"/>
      <c r="F17" s="25"/>
      <c r="G17" s="25"/>
      <c r="H17" s="25"/>
      <c r="I17" s="11"/>
    </row>
    <row r="18" spans="1:9">
      <c r="A18" s="26"/>
      <c r="B18" s="25"/>
      <c r="C18" s="25"/>
      <c r="D18" s="25"/>
      <c r="E18" s="25"/>
      <c r="F18" s="25"/>
      <c r="G18" s="25"/>
      <c r="H18" s="25"/>
      <c r="I18" s="11"/>
    </row>
    <row r="19" spans="1:9">
      <c r="A19" s="26"/>
      <c r="B19" s="25"/>
      <c r="C19" s="25"/>
      <c r="D19" s="25"/>
      <c r="E19" s="25"/>
      <c r="F19" s="25"/>
      <c r="G19" s="25"/>
      <c r="H19" s="25"/>
      <c r="I19" s="11"/>
    </row>
    <row r="20" spans="1:9">
      <c r="A20" s="26"/>
      <c r="B20" s="25"/>
      <c r="C20" s="25"/>
      <c r="D20" s="25"/>
      <c r="E20" s="25"/>
      <c r="F20" s="25"/>
      <c r="G20" s="25"/>
      <c r="H20" s="25"/>
      <c r="I20" s="11"/>
    </row>
    <row r="21" spans="1:9">
      <c r="A21" s="26"/>
      <c r="B21" s="25"/>
      <c r="C21" s="25"/>
      <c r="D21" s="25"/>
      <c r="E21" s="25"/>
      <c r="F21" s="25"/>
      <c r="G21" s="25"/>
      <c r="H21" s="25"/>
      <c r="I21" s="11"/>
    </row>
    <row r="22" spans="1:9">
      <c r="A22" s="26"/>
      <c r="B22" s="25"/>
      <c r="C22" s="25"/>
      <c r="D22" s="25"/>
      <c r="E22" s="25"/>
      <c r="F22" s="25"/>
      <c r="G22" s="25"/>
      <c r="H22" s="25"/>
      <c r="I22" s="11"/>
    </row>
    <row r="23" spans="1:9">
      <c r="A23" s="26"/>
      <c r="B23" s="25"/>
      <c r="C23" s="25"/>
      <c r="D23" s="25"/>
      <c r="E23" s="25"/>
      <c r="F23" s="25"/>
      <c r="G23" s="25"/>
      <c r="H23" s="25"/>
      <c r="I23" s="11"/>
    </row>
    <row r="24" spans="1:9">
      <c r="A24" s="26"/>
      <c r="B24" s="25"/>
      <c r="C24" s="25"/>
      <c r="D24" s="25"/>
      <c r="E24" s="25"/>
      <c r="F24" s="25"/>
      <c r="G24" s="25"/>
      <c r="H24" s="25"/>
      <c r="I24" s="11"/>
    </row>
    <row r="25" spans="1:9">
      <c r="A25" s="26"/>
      <c r="B25" s="25"/>
      <c r="C25" s="25"/>
      <c r="D25" s="25"/>
      <c r="E25" s="25"/>
      <c r="F25" s="25"/>
      <c r="G25" s="25"/>
      <c r="H25" s="25"/>
      <c r="I25" s="11"/>
    </row>
    <row r="26" spans="1:9">
      <c r="A26" s="26"/>
      <c r="B26" s="25"/>
      <c r="C26" s="25"/>
      <c r="D26" s="25"/>
      <c r="E26" s="25"/>
      <c r="F26" s="25"/>
      <c r="G26" s="25"/>
      <c r="H26" s="25"/>
      <c r="I26" s="11"/>
    </row>
    <row r="27" spans="1:9">
      <c r="A27" s="26"/>
      <c r="B27" s="25"/>
      <c r="C27" s="25"/>
      <c r="D27" s="25"/>
      <c r="E27" s="25"/>
      <c r="F27" s="25"/>
      <c r="G27" s="25"/>
      <c r="H27" s="25"/>
      <c r="I27" s="11"/>
    </row>
    <row r="28" spans="1:9">
      <c r="A28" s="26"/>
      <c r="B28" s="25"/>
      <c r="C28" s="25"/>
      <c r="D28" s="25"/>
      <c r="E28" s="25"/>
      <c r="F28" s="25"/>
      <c r="G28" s="25"/>
      <c r="H28" s="25"/>
      <c r="I28" s="11"/>
    </row>
    <row r="29" spans="1:9">
      <c r="A29" s="26"/>
      <c r="B29" s="25"/>
      <c r="C29" s="25"/>
      <c r="D29" s="25"/>
      <c r="E29" s="25"/>
      <c r="F29" s="25"/>
      <c r="G29" s="25"/>
      <c r="H29" s="25"/>
      <c r="I29" s="11"/>
    </row>
    <row r="30" spans="1:9">
      <c r="A30" s="26"/>
      <c r="B30" s="25"/>
      <c r="C30" s="25"/>
      <c r="D30" s="25"/>
      <c r="E30" s="25"/>
      <c r="F30" s="25"/>
      <c r="G30" s="25"/>
      <c r="H30" s="25"/>
      <c r="I30" s="11"/>
    </row>
    <row r="31" spans="1:9">
      <c r="A31" s="26"/>
      <c r="B31" s="25"/>
      <c r="C31" s="25"/>
      <c r="D31" s="25"/>
      <c r="E31" s="25"/>
      <c r="F31" s="25"/>
      <c r="G31" s="25"/>
      <c r="H31" s="25"/>
      <c r="I31" s="11"/>
    </row>
    <row r="32" spans="1:9">
      <c r="A32" s="26"/>
      <c r="B32" s="25"/>
      <c r="C32" s="25"/>
      <c r="D32" s="25"/>
      <c r="E32" s="25"/>
      <c r="F32" s="25"/>
      <c r="G32" s="25"/>
      <c r="H32" s="25"/>
      <c r="I32" s="11"/>
    </row>
    <row r="33" spans="1:9">
      <c r="A33" s="26"/>
      <c r="B33" s="25"/>
      <c r="C33" s="25"/>
      <c r="D33" s="25"/>
      <c r="E33" s="25"/>
      <c r="F33" s="25"/>
      <c r="G33" s="25"/>
      <c r="H33" s="25"/>
      <c r="I33" s="11"/>
    </row>
    <row r="34" spans="1:9">
      <c r="A34" s="26"/>
      <c r="B34" s="25"/>
      <c r="C34" s="25"/>
      <c r="D34" s="25"/>
      <c r="E34" s="25"/>
      <c r="F34" s="25"/>
      <c r="G34" s="25"/>
      <c r="H34" s="25"/>
      <c r="I34" s="11"/>
    </row>
    <row r="35" spans="1:9">
      <c r="A35" s="26"/>
      <c r="B35" s="25"/>
      <c r="C35" s="25"/>
      <c r="D35" s="25"/>
      <c r="E35" s="25"/>
      <c r="F35" s="25"/>
      <c r="G35" s="25"/>
      <c r="H35" s="25"/>
      <c r="I35" s="11"/>
    </row>
    <row r="36" spans="1:9">
      <c r="A36" s="26"/>
      <c r="B36" s="25"/>
      <c r="C36" s="25"/>
      <c r="D36" s="25"/>
      <c r="E36" s="25"/>
      <c r="F36" s="25"/>
      <c r="G36" s="25"/>
      <c r="H36" s="25"/>
      <c r="I36" s="11"/>
    </row>
    <row r="37" spans="1:9" ht="15.75" thickBot="1">
      <c r="A37" s="10"/>
      <c r="B37" s="9"/>
      <c r="C37" s="9"/>
      <c r="D37" s="9"/>
      <c r="E37" s="9"/>
      <c r="F37" s="9"/>
      <c r="G37" s="9"/>
      <c r="H37" s="5"/>
      <c r="I37" s="8"/>
    </row>
    <row r="38" spans="1:9" ht="15.75" thickBot="1">
      <c r="A38" s="47" t="s">
        <v>246</v>
      </c>
      <c r="B38" s="180" t="s">
        <v>245</v>
      </c>
      <c r="C38" s="180"/>
      <c r="D38" s="180"/>
      <c r="E38" s="180"/>
      <c r="F38" s="180"/>
      <c r="G38" s="181"/>
      <c r="H38" s="176" t="s">
        <v>237</v>
      </c>
      <c r="I38" s="178"/>
    </row>
    <row r="39" spans="1:9">
      <c r="A39" s="16"/>
      <c r="B39" s="12"/>
      <c r="C39" s="12"/>
      <c r="D39" s="12"/>
      <c r="E39" s="12"/>
      <c r="F39" s="12"/>
      <c r="G39" s="12"/>
      <c r="H39" s="7"/>
      <c r="I39" s="11"/>
    </row>
    <row r="40" spans="1:9">
      <c r="A40" s="16"/>
      <c r="B40" s="12"/>
      <c r="C40" s="30" t="s">
        <v>244</v>
      </c>
      <c r="D40" s="30">
        <v>1</v>
      </c>
      <c r="E40" s="30">
        <f>D40+1</f>
        <v>2</v>
      </c>
      <c r="F40" s="30">
        <f>E40+1</f>
        <v>3</v>
      </c>
      <c r="G40" s="30">
        <f>F40+1</f>
        <v>4</v>
      </c>
      <c r="H40" s="7"/>
      <c r="I40" s="11"/>
    </row>
    <row r="41" spans="1:9">
      <c r="A41" s="16"/>
      <c r="B41" s="12"/>
      <c r="C41" s="91" t="s">
        <v>12</v>
      </c>
      <c r="D41" s="80">
        <v>600</v>
      </c>
      <c r="E41" s="80">
        <v>600</v>
      </c>
      <c r="F41" s="80">
        <v>600</v>
      </c>
      <c r="G41" s="80">
        <v>600</v>
      </c>
      <c r="H41" s="7"/>
      <c r="I41" s="11"/>
    </row>
    <row r="42" spans="1:9">
      <c r="A42" s="16"/>
      <c r="B42" s="12"/>
      <c r="C42" s="91" t="s">
        <v>11</v>
      </c>
      <c r="D42" s="80">
        <v>1400</v>
      </c>
      <c r="E42" s="80">
        <v>1400</v>
      </c>
      <c r="F42" s="80">
        <v>1350</v>
      </c>
      <c r="G42" s="80">
        <v>1300</v>
      </c>
      <c r="H42" s="7"/>
      <c r="I42" s="11"/>
    </row>
    <row r="43" spans="1:9">
      <c r="A43" s="16"/>
      <c r="B43" s="12"/>
      <c r="C43" s="90"/>
      <c r="D43" s="80"/>
      <c r="E43" s="80"/>
      <c r="F43" s="80"/>
      <c r="G43" s="80"/>
      <c r="H43" s="7"/>
      <c r="I43" s="11"/>
    </row>
    <row r="44" spans="1:9">
      <c r="A44" s="16"/>
      <c r="B44" s="12"/>
      <c r="C44" s="88"/>
      <c r="D44" s="88"/>
      <c r="E44" s="88"/>
      <c r="F44" s="88"/>
      <c r="G44" s="88"/>
      <c r="H44" s="7"/>
      <c r="I44" s="11"/>
    </row>
    <row r="45" spans="1:9">
      <c r="A45" s="16"/>
      <c r="B45" s="12"/>
      <c r="C45" s="88"/>
      <c r="D45" s="88"/>
      <c r="E45" s="88"/>
      <c r="F45" s="88"/>
      <c r="G45" s="88"/>
      <c r="H45" s="7"/>
      <c r="I45" s="11"/>
    </row>
    <row r="46" spans="1:9">
      <c r="A46" s="16"/>
      <c r="B46" s="12"/>
      <c r="C46" s="88"/>
      <c r="D46" s="88"/>
      <c r="E46" s="88"/>
      <c r="F46" s="88"/>
      <c r="G46" s="88"/>
      <c r="H46" s="7"/>
      <c r="I46" s="11"/>
    </row>
    <row r="47" spans="1:9">
      <c r="A47" s="16"/>
      <c r="B47" s="12"/>
      <c r="C47" s="88"/>
      <c r="D47" s="88"/>
      <c r="E47" s="88"/>
      <c r="F47" s="88"/>
      <c r="G47" s="88"/>
      <c r="H47" s="7"/>
      <c r="I47" s="11"/>
    </row>
    <row r="48" spans="1:9">
      <c r="A48" s="16"/>
      <c r="B48" s="12"/>
      <c r="C48" s="88"/>
      <c r="D48" s="88"/>
      <c r="E48" s="88"/>
      <c r="F48" s="88"/>
      <c r="G48" s="88"/>
      <c r="H48" s="7"/>
      <c r="I48" s="11"/>
    </row>
    <row r="49" spans="1:9">
      <c r="A49" s="16"/>
      <c r="B49" s="12"/>
      <c r="C49" s="88"/>
      <c r="D49" s="88"/>
      <c r="E49" s="88"/>
      <c r="F49" s="88"/>
      <c r="G49" s="88"/>
      <c r="H49" s="7"/>
      <c r="I49" s="11"/>
    </row>
    <row r="50" spans="1:9">
      <c r="A50" s="16"/>
      <c r="B50" s="12"/>
      <c r="C50" s="88"/>
      <c r="D50" s="88"/>
      <c r="E50" s="88"/>
      <c r="F50" s="88"/>
      <c r="G50" s="88"/>
      <c r="H50" s="7"/>
      <c r="I50" s="11"/>
    </row>
    <row r="51" spans="1:9">
      <c r="A51" s="16"/>
      <c r="B51" s="12"/>
      <c r="C51" s="88"/>
      <c r="D51" s="88"/>
      <c r="E51" s="88"/>
      <c r="F51" s="88"/>
      <c r="G51" s="88"/>
      <c r="H51" s="7"/>
      <c r="I51" s="11"/>
    </row>
    <row r="52" spans="1:9">
      <c r="A52" s="16"/>
      <c r="B52" s="12"/>
      <c r="C52" s="88"/>
      <c r="D52" s="88"/>
      <c r="E52" s="88"/>
      <c r="F52" s="88"/>
      <c r="G52" s="88"/>
      <c r="H52" s="7"/>
      <c r="I52" s="11"/>
    </row>
    <row r="53" spans="1:9">
      <c r="A53" s="16"/>
      <c r="B53" s="12"/>
      <c r="C53" s="88"/>
      <c r="D53" s="88"/>
      <c r="E53" s="88"/>
      <c r="F53" s="88"/>
      <c r="G53" s="88"/>
      <c r="H53" s="7"/>
      <c r="I53" s="11"/>
    </row>
    <row r="54" spans="1:9">
      <c r="A54" s="16"/>
      <c r="B54" s="12"/>
      <c r="C54" s="88"/>
      <c r="D54" s="88"/>
      <c r="E54" s="88"/>
      <c r="F54" s="88"/>
      <c r="G54" s="88"/>
      <c r="H54" s="7"/>
      <c r="I54" s="11"/>
    </row>
    <row r="55" spans="1:9">
      <c r="A55" s="16"/>
      <c r="B55" s="12"/>
      <c r="C55" s="88"/>
      <c r="D55" s="88"/>
      <c r="E55" s="88"/>
      <c r="F55" s="88"/>
      <c r="G55" s="88"/>
      <c r="H55" s="7"/>
      <c r="I55" s="11"/>
    </row>
    <row r="56" spans="1:9">
      <c r="A56" s="16"/>
      <c r="B56" s="12"/>
      <c r="C56" s="88"/>
      <c r="D56" s="88"/>
      <c r="E56" s="88"/>
      <c r="F56" s="88"/>
      <c r="G56" s="88"/>
      <c r="H56" s="7"/>
      <c r="I56" s="11"/>
    </row>
    <row r="57" spans="1:9">
      <c r="A57" s="16"/>
      <c r="B57" s="12"/>
      <c r="C57" s="88"/>
      <c r="D57" s="88"/>
      <c r="E57" s="88"/>
      <c r="F57" s="88"/>
      <c r="G57" s="88"/>
      <c r="H57" s="7"/>
      <c r="I57" s="11"/>
    </row>
    <row r="58" spans="1:9">
      <c r="A58" s="16"/>
      <c r="B58" s="12"/>
      <c r="C58" s="88"/>
      <c r="D58" s="88"/>
      <c r="E58" s="88"/>
      <c r="F58" s="88"/>
      <c r="G58" s="88"/>
      <c r="H58" s="7"/>
      <c r="I58" s="11"/>
    </row>
    <row r="59" spans="1:9">
      <c r="A59" s="16"/>
      <c r="B59" s="12"/>
      <c r="C59" s="88"/>
      <c r="D59" s="88"/>
      <c r="E59" s="88"/>
      <c r="F59" s="88"/>
      <c r="G59" s="88"/>
      <c r="H59" s="7"/>
      <c r="I59" s="11"/>
    </row>
    <row r="60" spans="1:9">
      <c r="A60" s="16"/>
      <c r="B60" s="12"/>
      <c r="C60" s="88"/>
      <c r="D60" s="88"/>
      <c r="E60" s="88"/>
      <c r="F60" s="88"/>
      <c r="G60" s="88"/>
      <c r="H60" s="7"/>
      <c r="I60" s="11"/>
    </row>
    <row r="61" spans="1:9">
      <c r="A61" s="16"/>
      <c r="B61" s="12"/>
      <c r="C61" s="88"/>
      <c r="D61" s="88"/>
      <c r="E61" s="88"/>
      <c r="F61" s="88"/>
      <c r="G61" s="88"/>
      <c r="H61" s="7"/>
      <c r="I61" s="11"/>
    </row>
    <row r="62" spans="1:9">
      <c r="A62" s="16"/>
      <c r="B62" s="12"/>
      <c r="C62" s="88"/>
      <c r="D62" s="88"/>
      <c r="E62" s="88"/>
      <c r="F62" s="88"/>
      <c r="G62" s="88"/>
      <c r="H62" s="7"/>
      <c r="I62" s="11"/>
    </row>
    <row r="63" spans="1:9">
      <c r="A63" s="16"/>
      <c r="B63" s="12"/>
      <c r="C63" s="88"/>
      <c r="D63" s="88"/>
      <c r="E63" s="88"/>
      <c r="F63" s="88"/>
      <c r="G63" s="88"/>
      <c r="H63" s="7"/>
      <c r="I63" s="11"/>
    </row>
    <row r="64" spans="1:9">
      <c r="A64" s="16"/>
      <c r="B64" s="12"/>
      <c r="C64" s="88"/>
      <c r="D64" s="88"/>
      <c r="E64" s="88"/>
      <c r="F64" s="88"/>
      <c r="G64" s="88"/>
      <c r="H64" s="7"/>
      <c r="I64" s="11"/>
    </row>
    <row r="65" spans="1:9">
      <c r="A65" s="16"/>
      <c r="B65" s="12"/>
      <c r="C65" s="88"/>
      <c r="D65" s="88"/>
      <c r="E65" s="88"/>
      <c r="F65" s="88"/>
      <c r="G65" s="88"/>
      <c r="H65" s="7"/>
      <c r="I65" s="11"/>
    </row>
    <row r="66" spans="1:9">
      <c r="A66" s="16"/>
      <c r="B66" s="12"/>
      <c r="C66" s="88"/>
      <c r="D66" s="88"/>
      <c r="E66" s="88"/>
      <c r="F66" s="88"/>
      <c r="G66" s="88"/>
      <c r="H66" s="7"/>
      <c r="I66" s="11"/>
    </row>
    <row r="67" spans="1:9" ht="15.75" thickBot="1">
      <c r="A67" s="16"/>
      <c r="B67" s="12"/>
      <c r="C67" s="12"/>
      <c r="D67" s="12"/>
      <c r="E67" s="12"/>
      <c r="F67" s="12"/>
      <c r="G67" s="12"/>
      <c r="H67" s="7"/>
      <c r="I67" s="11"/>
    </row>
    <row r="68" spans="1:9" ht="15.75" thickBot="1">
      <c r="A68" s="47" t="s">
        <v>243</v>
      </c>
      <c r="B68" s="191" t="s">
        <v>242</v>
      </c>
      <c r="C68" s="191"/>
      <c r="D68" s="191"/>
      <c r="E68" s="191"/>
      <c r="F68" s="191"/>
      <c r="G68" s="191"/>
      <c r="H68" s="176" t="s">
        <v>237</v>
      </c>
      <c r="I68" s="178"/>
    </row>
    <row r="69" spans="1:9">
      <c r="A69" s="158"/>
      <c r="B69" s="157"/>
      <c r="C69" s="157"/>
      <c r="D69" s="157"/>
      <c r="E69" s="157"/>
      <c r="F69" s="157"/>
      <c r="G69" s="157"/>
      <c r="H69" s="156"/>
      <c r="I69" s="155"/>
    </row>
    <row r="70" spans="1:9">
      <c r="A70" s="16"/>
      <c r="B70" s="12"/>
      <c r="C70" s="188">
        <v>2022</v>
      </c>
      <c r="D70" s="189"/>
      <c r="E70" s="190"/>
      <c r="F70" s="21"/>
      <c r="G70" s="12"/>
      <c r="H70" s="7"/>
      <c r="I70" s="11"/>
    </row>
    <row r="71" spans="1:9">
      <c r="A71" s="16"/>
      <c r="B71" s="12"/>
      <c r="C71" s="93" t="s">
        <v>241</v>
      </c>
      <c r="D71" s="154" t="s">
        <v>12</v>
      </c>
      <c r="E71" s="154" t="s">
        <v>11</v>
      </c>
      <c r="F71" s="12"/>
      <c r="G71" s="7"/>
      <c r="H71" s="21"/>
      <c r="I71" s="6"/>
    </row>
    <row r="72" spans="1:9">
      <c r="A72" s="16"/>
      <c r="B72" s="12"/>
      <c r="C72" s="91">
        <v>1</v>
      </c>
      <c r="D72" s="80">
        <v>550</v>
      </c>
      <c r="E72" s="80">
        <v>1300</v>
      </c>
      <c r="F72" s="12"/>
      <c r="G72" s="7"/>
      <c r="H72" s="21"/>
      <c r="I72" s="6"/>
    </row>
    <row r="73" spans="1:9">
      <c r="A73" s="16"/>
      <c r="B73" s="12"/>
      <c r="C73" s="91">
        <v>2</v>
      </c>
      <c r="D73" s="80">
        <v>550</v>
      </c>
      <c r="E73" s="80">
        <v>1350</v>
      </c>
      <c r="F73" s="12"/>
      <c r="G73" s="7"/>
      <c r="H73" s="21"/>
      <c r="I73" s="6"/>
    </row>
    <row r="74" spans="1:9">
      <c r="A74" s="16"/>
      <c r="B74" s="12"/>
      <c r="C74" s="91">
        <v>3</v>
      </c>
      <c r="D74" s="80">
        <v>550</v>
      </c>
      <c r="E74" s="80">
        <v>1450</v>
      </c>
      <c r="F74" s="12"/>
      <c r="G74" s="7"/>
      <c r="H74" s="21"/>
      <c r="I74" s="6"/>
    </row>
    <row r="75" spans="1:9">
      <c r="A75" s="16"/>
      <c r="B75" s="12"/>
      <c r="C75" s="91">
        <v>4</v>
      </c>
      <c r="D75" s="80">
        <v>600</v>
      </c>
      <c r="E75" s="80">
        <v>1600</v>
      </c>
      <c r="F75" s="12"/>
      <c r="G75" s="7"/>
      <c r="H75" s="21"/>
      <c r="I75" s="6"/>
    </row>
    <row r="76" spans="1:9">
      <c r="A76" s="16"/>
      <c r="B76" s="12"/>
      <c r="C76" s="91">
        <v>5</v>
      </c>
      <c r="D76" s="80">
        <v>600</v>
      </c>
      <c r="E76" s="80">
        <v>1650</v>
      </c>
      <c r="F76" s="12"/>
      <c r="G76" s="7"/>
      <c r="H76" s="21"/>
      <c r="I76" s="6"/>
    </row>
    <row r="77" spans="1:9">
      <c r="A77" s="16"/>
      <c r="B77" s="12"/>
      <c r="C77" s="91">
        <f t="shared" ref="C77:C89" si="0">C76+1</f>
        <v>6</v>
      </c>
      <c r="D77" s="80">
        <v>550</v>
      </c>
      <c r="E77" s="80">
        <v>1500</v>
      </c>
      <c r="F77" s="12"/>
      <c r="G77" s="7"/>
      <c r="H77" s="21"/>
      <c r="I77" s="6"/>
    </row>
    <row r="78" spans="1:9">
      <c r="A78" s="16"/>
      <c r="B78" s="12"/>
      <c r="C78" s="91">
        <f t="shared" si="0"/>
        <v>7</v>
      </c>
      <c r="D78" s="80">
        <v>550</v>
      </c>
      <c r="E78" s="80">
        <v>1450</v>
      </c>
      <c r="F78" s="12"/>
      <c r="G78" s="7"/>
      <c r="H78" s="21"/>
      <c r="I78" s="6"/>
    </row>
    <row r="79" spans="1:9">
      <c r="A79" s="16"/>
      <c r="B79" s="12"/>
      <c r="C79" s="91">
        <f t="shared" si="0"/>
        <v>8</v>
      </c>
      <c r="D79" s="80">
        <v>550</v>
      </c>
      <c r="E79" s="80">
        <v>1400</v>
      </c>
      <c r="F79" s="12"/>
      <c r="G79" s="7"/>
      <c r="H79" s="21"/>
      <c r="I79" s="6"/>
    </row>
    <row r="80" spans="1:9">
      <c r="A80" s="16"/>
      <c r="B80" s="12"/>
      <c r="C80" s="91">
        <f t="shared" si="0"/>
        <v>9</v>
      </c>
      <c r="D80" s="80">
        <v>550</v>
      </c>
      <c r="E80" s="80">
        <v>1300</v>
      </c>
      <c r="F80" s="12"/>
      <c r="G80" s="7"/>
      <c r="H80" s="21"/>
      <c r="I80" s="6"/>
    </row>
    <row r="81" spans="1:9">
      <c r="A81" s="16"/>
      <c r="B81" s="12"/>
      <c r="C81" s="91">
        <f t="shared" si="0"/>
        <v>10</v>
      </c>
      <c r="D81" s="80">
        <v>550</v>
      </c>
      <c r="E81" s="80">
        <v>1250</v>
      </c>
      <c r="F81" s="12"/>
      <c r="G81" s="7"/>
      <c r="H81" s="21"/>
      <c r="I81" s="6"/>
    </row>
    <row r="82" spans="1:9">
      <c r="A82" s="16"/>
      <c r="B82" s="12"/>
      <c r="C82" s="91">
        <f t="shared" si="0"/>
        <v>11</v>
      </c>
      <c r="D82" s="80">
        <v>550</v>
      </c>
      <c r="E82" s="80">
        <v>1250</v>
      </c>
      <c r="F82" s="12"/>
      <c r="G82" s="7"/>
      <c r="H82" s="21"/>
      <c r="I82" s="6"/>
    </row>
    <row r="83" spans="1:9">
      <c r="A83" s="16"/>
      <c r="B83" s="12"/>
      <c r="C83" s="91">
        <f t="shared" si="0"/>
        <v>12</v>
      </c>
      <c r="D83" s="80">
        <v>550</v>
      </c>
      <c r="E83" s="80">
        <v>1250</v>
      </c>
      <c r="F83" s="12"/>
      <c r="G83" s="7"/>
      <c r="H83" s="21"/>
      <c r="I83" s="6"/>
    </row>
    <row r="84" spans="1:9">
      <c r="A84" s="16"/>
      <c r="B84" s="12"/>
      <c r="C84" s="91">
        <f t="shared" si="0"/>
        <v>13</v>
      </c>
      <c r="D84" s="80">
        <v>550</v>
      </c>
      <c r="E84" s="80">
        <v>1200</v>
      </c>
      <c r="F84" s="12"/>
      <c r="G84" s="7"/>
      <c r="H84" s="21"/>
      <c r="I84" s="6"/>
    </row>
    <row r="85" spans="1:9">
      <c r="A85" s="16"/>
      <c r="B85" s="12"/>
      <c r="C85" s="91">
        <f t="shared" si="0"/>
        <v>14</v>
      </c>
      <c r="D85" s="80">
        <v>550</v>
      </c>
      <c r="E85" s="80">
        <v>1200</v>
      </c>
      <c r="F85" s="12"/>
      <c r="G85" s="7"/>
      <c r="H85" s="21"/>
      <c r="I85" s="6"/>
    </row>
    <row r="86" spans="1:9">
      <c r="A86" s="16"/>
      <c r="B86" s="12"/>
      <c r="C86" s="91">
        <f t="shared" si="0"/>
        <v>15</v>
      </c>
      <c r="D86" s="80">
        <v>550</v>
      </c>
      <c r="E86" s="80">
        <v>1150</v>
      </c>
      <c r="F86" s="12"/>
      <c r="G86" s="7"/>
      <c r="H86" s="21"/>
      <c r="I86" s="6"/>
    </row>
    <row r="87" spans="1:9">
      <c r="A87" s="16"/>
      <c r="B87" s="12"/>
      <c r="C87" s="91">
        <f t="shared" si="0"/>
        <v>16</v>
      </c>
      <c r="D87" s="80">
        <v>550</v>
      </c>
      <c r="E87" s="80">
        <v>1100</v>
      </c>
      <c r="F87" s="12"/>
      <c r="G87" s="7"/>
      <c r="H87" s="21"/>
      <c r="I87" s="6"/>
    </row>
    <row r="88" spans="1:9">
      <c r="A88" s="16"/>
      <c r="B88" s="12"/>
      <c r="C88" s="91">
        <f t="shared" si="0"/>
        <v>17</v>
      </c>
      <c r="D88" s="80">
        <v>550</v>
      </c>
      <c r="E88" s="80">
        <v>1100</v>
      </c>
      <c r="F88" s="12"/>
      <c r="G88" s="7"/>
      <c r="H88" s="21"/>
      <c r="I88" s="6"/>
    </row>
    <row r="89" spans="1:9">
      <c r="A89" s="16"/>
      <c r="B89" s="12"/>
      <c r="C89" s="91">
        <f t="shared" si="0"/>
        <v>18</v>
      </c>
      <c r="D89" s="80">
        <v>550</v>
      </c>
      <c r="E89" s="80">
        <v>1050</v>
      </c>
      <c r="F89" s="12"/>
      <c r="G89" s="7"/>
      <c r="H89" s="21"/>
      <c r="I89" s="6"/>
    </row>
    <row r="90" spans="1:9">
      <c r="A90" s="16"/>
      <c r="B90" s="12"/>
      <c r="C90" s="91">
        <v>19</v>
      </c>
      <c r="D90" s="80">
        <v>550</v>
      </c>
      <c r="E90" s="80">
        <v>1050</v>
      </c>
      <c r="F90" s="12"/>
      <c r="G90" s="7"/>
      <c r="H90" s="21"/>
      <c r="I90" s="6"/>
    </row>
    <row r="91" spans="1:9">
      <c r="A91" s="16"/>
      <c r="B91" s="12"/>
      <c r="C91" s="91">
        <f t="shared" ref="C91:C123" si="1">C90+1</f>
        <v>20</v>
      </c>
      <c r="D91" s="80">
        <v>510</v>
      </c>
      <c r="E91" s="80">
        <v>1000</v>
      </c>
      <c r="F91" s="12"/>
      <c r="G91" s="7"/>
      <c r="H91" s="21"/>
      <c r="I91" s="6"/>
    </row>
    <row r="92" spans="1:9">
      <c r="A92" s="16"/>
      <c r="B92" s="12"/>
      <c r="C92" s="91">
        <f t="shared" si="1"/>
        <v>21</v>
      </c>
      <c r="D92" s="80">
        <v>510</v>
      </c>
      <c r="E92" s="80">
        <v>1000</v>
      </c>
      <c r="F92" s="12"/>
      <c r="G92" s="7"/>
      <c r="H92" s="21"/>
      <c r="I92" s="6"/>
    </row>
    <row r="93" spans="1:9">
      <c r="A93" s="16"/>
      <c r="B93" s="12"/>
      <c r="C93" s="91">
        <f t="shared" si="1"/>
        <v>22</v>
      </c>
      <c r="D93" s="80">
        <v>550</v>
      </c>
      <c r="E93" s="80">
        <v>1050</v>
      </c>
      <c r="F93" s="12"/>
      <c r="G93" s="7"/>
      <c r="H93" s="21"/>
      <c r="I93" s="6"/>
    </row>
    <row r="94" spans="1:9">
      <c r="A94" s="16"/>
      <c r="B94" s="12"/>
      <c r="C94" s="91">
        <f t="shared" si="1"/>
        <v>23</v>
      </c>
      <c r="D94" s="80">
        <v>510</v>
      </c>
      <c r="E94" s="80">
        <v>990</v>
      </c>
      <c r="F94" s="12"/>
      <c r="G94" s="7"/>
      <c r="H94" s="21"/>
      <c r="I94" s="6"/>
    </row>
    <row r="95" spans="1:9">
      <c r="A95" s="16"/>
      <c r="B95" s="12"/>
      <c r="C95" s="91">
        <f t="shared" si="1"/>
        <v>24</v>
      </c>
      <c r="D95" s="80">
        <v>550</v>
      </c>
      <c r="E95" s="80">
        <v>1100</v>
      </c>
      <c r="F95" s="12"/>
      <c r="G95" s="7"/>
      <c r="H95" s="21"/>
      <c r="I95" s="6"/>
    </row>
    <row r="96" spans="1:9">
      <c r="A96" s="16"/>
      <c r="B96" s="12"/>
      <c r="C96" s="91">
        <f t="shared" si="1"/>
        <v>25</v>
      </c>
      <c r="D96" s="80">
        <v>550</v>
      </c>
      <c r="E96" s="80">
        <v>1100</v>
      </c>
      <c r="F96" s="12"/>
      <c r="G96" s="7"/>
      <c r="H96" s="21"/>
      <c r="I96" s="6"/>
    </row>
    <row r="97" spans="1:9">
      <c r="A97" s="16"/>
      <c r="B97" s="12"/>
      <c r="C97" s="91">
        <f t="shared" si="1"/>
        <v>26</v>
      </c>
      <c r="D97" s="80">
        <v>600</v>
      </c>
      <c r="E97" s="80">
        <v>1150</v>
      </c>
      <c r="F97" s="12"/>
      <c r="G97" s="7"/>
      <c r="H97" s="21"/>
      <c r="I97" s="6"/>
    </row>
    <row r="98" spans="1:9">
      <c r="A98" s="16"/>
      <c r="B98" s="12"/>
      <c r="C98" s="91">
        <f t="shared" si="1"/>
        <v>27</v>
      </c>
      <c r="D98" s="80">
        <v>600</v>
      </c>
      <c r="E98" s="80">
        <v>1150</v>
      </c>
      <c r="F98" s="12"/>
      <c r="G98" s="7"/>
      <c r="H98" s="21"/>
      <c r="I98" s="6"/>
    </row>
    <row r="99" spans="1:9">
      <c r="A99" s="16"/>
      <c r="B99" s="12"/>
      <c r="C99" s="91">
        <f t="shared" si="1"/>
        <v>28</v>
      </c>
      <c r="D99" s="80">
        <v>600</v>
      </c>
      <c r="E99" s="80">
        <v>1200</v>
      </c>
      <c r="F99" s="12"/>
      <c r="G99" s="7"/>
      <c r="H99" s="21"/>
      <c r="I99" s="6"/>
    </row>
    <row r="100" spans="1:9">
      <c r="A100" s="16"/>
      <c r="B100" s="12"/>
      <c r="C100" s="91">
        <f t="shared" si="1"/>
        <v>29</v>
      </c>
      <c r="D100" s="80">
        <v>600</v>
      </c>
      <c r="E100" s="80">
        <v>1200</v>
      </c>
      <c r="F100" s="12"/>
      <c r="G100" s="7"/>
      <c r="H100" s="21"/>
      <c r="I100" s="6"/>
    </row>
    <row r="101" spans="1:9">
      <c r="A101" s="16"/>
      <c r="B101" s="12"/>
      <c r="C101" s="91">
        <f t="shared" si="1"/>
        <v>30</v>
      </c>
      <c r="D101" s="80">
        <v>600</v>
      </c>
      <c r="E101" s="80">
        <v>1200</v>
      </c>
      <c r="F101" s="12"/>
      <c r="G101" s="7"/>
      <c r="H101" s="21"/>
      <c r="I101" s="6"/>
    </row>
    <row r="102" spans="1:9">
      <c r="A102" s="16"/>
      <c r="B102" s="12"/>
      <c r="C102" s="91">
        <f t="shared" si="1"/>
        <v>31</v>
      </c>
      <c r="D102" s="80">
        <v>650</v>
      </c>
      <c r="E102" s="80">
        <v>1200</v>
      </c>
      <c r="F102" s="12"/>
      <c r="G102" s="7"/>
      <c r="H102" s="21"/>
      <c r="I102" s="6"/>
    </row>
    <row r="103" spans="1:9">
      <c r="A103" s="16"/>
      <c r="B103" s="12"/>
      <c r="C103" s="91">
        <f t="shared" si="1"/>
        <v>32</v>
      </c>
      <c r="D103" s="80">
        <v>650</v>
      </c>
      <c r="E103" s="80">
        <v>1200</v>
      </c>
      <c r="F103" s="12"/>
      <c r="G103" s="7"/>
      <c r="H103" s="21"/>
      <c r="I103" s="6"/>
    </row>
    <row r="104" spans="1:9">
      <c r="A104" s="16"/>
      <c r="B104" s="12"/>
      <c r="C104" s="91">
        <f t="shared" si="1"/>
        <v>33</v>
      </c>
      <c r="D104" s="80">
        <v>630</v>
      </c>
      <c r="E104" s="80">
        <v>1200</v>
      </c>
      <c r="F104" s="12"/>
      <c r="G104" s="7"/>
      <c r="H104" s="21"/>
      <c r="I104" s="6"/>
    </row>
    <row r="105" spans="1:9">
      <c r="A105" s="16"/>
      <c r="B105" s="12"/>
      <c r="C105" s="91">
        <f t="shared" si="1"/>
        <v>34</v>
      </c>
      <c r="D105" s="80">
        <v>550</v>
      </c>
      <c r="E105" s="80">
        <v>1100</v>
      </c>
      <c r="F105" s="12"/>
      <c r="G105" s="7"/>
      <c r="H105" s="21"/>
      <c r="I105" s="6"/>
    </row>
    <row r="106" spans="1:9">
      <c r="A106" s="16"/>
      <c r="B106" s="12"/>
      <c r="C106" s="91">
        <f t="shared" si="1"/>
        <v>35</v>
      </c>
      <c r="D106" s="80">
        <v>550</v>
      </c>
      <c r="E106" s="80">
        <v>1050</v>
      </c>
      <c r="F106" s="12"/>
      <c r="G106" s="7"/>
      <c r="H106" s="21"/>
      <c r="I106" s="6"/>
    </row>
    <row r="107" spans="1:9">
      <c r="A107" s="16"/>
      <c r="B107" s="12"/>
      <c r="C107" s="91">
        <f t="shared" si="1"/>
        <v>36</v>
      </c>
      <c r="D107" s="80">
        <v>510</v>
      </c>
      <c r="E107" s="80">
        <v>1000</v>
      </c>
      <c r="F107" s="12"/>
      <c r="G107" s="7"/>
      <c r="H107" s="21"/>
      <c r="I107" s="6"/>
    </row>
    <row r="108" spans="1:9">
      <c r="A108" s="16"/>
      <c r="B108" s="12"/>
      <c r="C108" s="91">
        <f t="shared" si="1"/>
        <v>37</v>
      </c>
      <c r="D108" s="80">
        <v>550</v>
      </c>
      <c r="E108" s="80">
        <v>1050</v>
      </c>
      <c r="F108" s="12"/>
      <c r="G108" s="7"/>
      <c r="H108" s="21"/>
      <c r="I108" s="6"/>
    </row>
    <row r="109" spans="1:9">
      <c r="A109" s="16"/>
      <c r="B109" s="12"/>
      <c r="C109" s="91">
        <f t="shared" si="1"/>
        <v>38</v>
      </c>
      <c r="D109" s="80">
        <v>550</v>
      </c>
      <c r="E109" s="80">
        <v>1100</v>
      </c>
      <c r="F109" s="12"/>
      <c r="G109" s="7"/>
      <c r="H109" s="21"/>
      <c r="I109" s="6"/>
    </row>
    <row r="110" spans="1:9">
      <c r="A110" s="16"/>
      <c r="B110" s="12"/>
      <c r="C110" s="91">
        <f t="shared" si="1"/>
        <v>39</v>
      </c>
      <c r="D110" s="80">
        <v>510</v>
      </c>
      <c r="E110" s="80">
        <v>1050</v>
      </c>
      <c r="F110" s="12"/>
      <c r="G110" s="7"/>
      <c r="H110" s="21"/>
      <c r="I110" s="6"/>
    </row>
    <row r="111" spans="1:9">
      <c r="A111" s="16"/>
      <c r="B111" s="12"/>
      <c r="C111" s="91">
        <f t="shared" si="1"/>
        <v>40</v>
      </c>
      <c r="D111" s="80">
        <v>550</v>
      </c>
      <c r="E111" s="80">
        <v>1100</v>
      </c>
      <c r="F111" s="12"/>
      <c r="G111" s="7"/>
      <c r="H111" s="21"/>
      <c r="I111" s="6"/>
    </row>
    <row r="112" spans="1:9">
      <c r="A112" s="16"/>
      <c r="B112" s="12"/>
      <c r="C112" s="91">
        <f t="shared" si="1"/>
        <v>41</v>
      </c>
      <c r="D112" s="80">
        <v>550</v>
      </c>
      <c r="E112" s="80">
        <v>1100</v>
      </c>
      <c r="F112" s="12"/>
      <c r="G112" s="7"/>
      <c r="H112" s="21"/>
      <c r="I112" s="6"/>
    </row>
    <row r="113" spans="1:9">
      <c r="A113" s="16"/>
      <c r="B113" s="12"/>
      <c r="C113" s="91">
        <f t="shared" si="1"/>
        <v>42</v>
      </c>
      <c r="D113" s="80">
        <v>550</v>
      </c>
      <c r="E113" s="80">
        <v>1100</v>
      </c>
      <c r="F113" s="12"/>
      <c r="G113" s="7"/>
      <c r="H113" s="21"/>
      <c r="I113" s="6"/>
    </row>
    <row r="114" spans="1:9">
      <c r="A114" s="16"/>
      <c r="B114" s="12"/>
      <c r="C114" s="91">
        <f t="shared" si="1"/>
        <v>43</v>
      </c>
      <c r="D114" s="80">
        <v>550</v>
      </c>
      <c r="E114" s="80">
        <v>1150</v>
      </c>
      <c r="F114" s="12"/>
      <c r="G114" s="7"/>
      <c r="H114" s="21"/>
      <c r="I114" s="6"/>
    </row>
    <row r="115" spans="1:9">
      <c r="A115" s="16"/>
      <c r="B115" s="12"/>
      <c r="C115" s="91">
        <f t="shared" si="1"/>
        <v>44</v>
      </c>
      <c r="D115" s="80">
        <v>550</v>
      </c>
      <c r="E115" s="80">
        <v>1200</v>
      </c>
      <c r="F115" s="12"/>
      <c r="G115" s="7"/>
      <c r="H115" s="21"/>
      <c r="I115" s="6"/>
    </row>
    <row r="116" spans="1:9">
      <c r="A116" s="16"/>
      <c r="B116" s="12"/>
      <c r="C116" s="91">
        <f t="shared" si="1"/>
        <v>45</v>
      </c>
      <c r="D116" s="80">
        <v>550</v>
      </c>
      <c r="E116" s="80">
        <v>1200</v>
      </c>
      <c r="F116" s="12"/>
      <c r="G116" s="7"/>
      <c r="H116" s="21"/>
      <c r="I116" s="6"/>
    </row>
    <row r="117" spans="1:9">
      <c r="A117" s="16"/>
      <c r="B117" s="12"/>
      <c r="C117" s="91">
        <f t="shared" si="1"/>
        <v>46</v>
      </c>
      <c r="D117" s="80">
        <v>550</v>
      </c>
      <c r="E117" s="80">
        <v>1250</v>
      </c>
      <c r="F117" s="12"/>
      <c r="G117" s="7"/>
      <c r="H117" s="21"/>
      <c r="I117" s="6"/>
    </row>
    <row r="118" spans="1:9">
      <c r="A118" s="16"/>
      <c r="B118" s="12"/>
      <c r="C118" s="91">
        <f t="shared" si="1"/>
        <v>47</v>
      </c>
      <c r="D118" s="80">
        <v>550</v>
      </c>
      <c r="E118" s="80">
        <v>1300</v>
      </c>
      <c r="F118" s="12"/>
      <c r="G118" s="7"/>
      <c r="H118" s="21"/>
      <c r="I118" s="6"/>
    </row>
    <row r="119" spans="1:9">
      <c r="A119" s="16"/>
      <c r="B119" s="12"/>
      <c r="C119" s="91">
        <f t="shared" si="1"/>
        <v>48</v>
      </c>
      <c r="D119" s="80">
        <v>550</v>
      </c>
      <c r="E119" s="80">
        <v>1300</v>
      </c>
      <c r="F119" s="12"/>
      <c r="G119" s="7"/>
      <c r="H119" s="21"/>
      <c r="I119" s="6"/>
    </row>
    <row r="120" spans="1:9">
      <c r="A120" s="16"/>
      <c r="B120" s="12"/>
      <c r="C120" s="91">
        <f t="shared" si="1"/>
        <v>49</v>
      </c>
      <c r="D120" s="80">
        <v>550</v>
      </c>
      <c r="E120" s="80">
        <v>1350</v>
      </c>
      <c r="F120" s="12"/>
      <c r="G120" s="7"/>
      <c r="H120" s="21"/>
      <c r="I120" s="6"/>
    </row>
    <row r="121" spans="1:9">
      <c r="A121" s="16"/>
      <c r="B121" s="12"/>
      <c r="C121" s="91">
        <f t="shared" si="1"/>
        <v>50</v>
      </c>
      <c r="D121" s="80">
        <v>550</v>
      </c>
      <c r="E121" s="80">
        <v>1400</v>
      </c>
      <c r="F121" s="12"/>
      <c r="G121" s="7"/>
      <c r="H121" s="21"/>
      <c r="I121" s="6"/>
    </row>
    <row r="122" spans="1:9">
      <c r="A122" s="16"/>
      <c r="B122" s="12"/>
      <c r="C122" s="91">
        <f t="shared" si="1"/>
        <v>51</v>
      </c>
      <c r="D122" s="80">
        <v>550</v>
      </c>
      <c r="E122" s="80">
        <v>1450</v>
      </c>
      <c r="F122" s="12"/>
      <c r="G122" s="7"/>
      <c r="H122" s="21"/>
      <c r="I122" s="6"/>
    </row>
    <row r="123" spans="1:9">
      <c r="A123" s="16"/>
      <c r="B123" s="12"/>
      <c r="C123" s="90">
        <f t="shared" si="1"/>
        <v>52</v>
      </c>
      <c r="D123" s="80">
        <v>550</v>
      </c>
      <c r="E123" s="115">
        <v>1550</v>
      </c>
      <c r="F123" s="12"/>
      <c r="G123" s="7"/>
      <c r="H123" s="21"/>
      <c r="I123" s="6"/>
    </row>
    <row r="124" spans="1:9">
      <c r="A124" s="16"/>
      <c r="B124" s="12"/>
      <c r="C124" s="88"/>
      <c r="D124" s="88"/>
      <c r="E124" s="88"/>
      <c r="F124" s="88"/>
      <c r="G124" s="12"/>
      <c r="H124" s="7"/>
      <c r="I124" s="11"/>
    </row>
    <row r="125" spans="1:9">
      <c r="A125" s="16"/>
      <c r="B125" s="12"/>
      <c r="C125" s="88"/>
      <c r="D125" s="88"/>
      <c r="E125" s="88"/>
      <c r="F125" s="88"/>
      <c r="G125" s="12"/>
      <c r="H125" s="7"/>
      <c r="I125" s="11"/>
    </row>
    <row r="126" spans="1:9">
      <c r="A126" s="16"/>
      <c r="B126" s="12"/>
      <c r="C126" s="88"/>
      <c r="D126" s="88"/>
      <c r="E126" s="88"/>
      <c r="F126" s="88"/>
      <c r="G126" s="12"/>
      <c r="H126" s="7"/>
      <c r="I126" s="11"/>
    </row>
    <row r="127" spans="1:9">
      <c r="A127" s="16"/>
      <c r="B127" s="12"/>
      <c r="C127" s="88"/>
      <c r="D127" s="88"/>
      <c r="E127" s="88"/>
      <c r="F127" s="88"/>
      <c r="G127" s="12"/>
      <c r="H127" s="7"/>
      <c r="I127" s="11"/>
    </row>
    <row r="128" spans="1:9">
      <c r="A128" s="16"/>
      <c r="B128" s="12"/>
      <c r="C128" s="88"/>
      <c r="D128" s="88"/>
      <c r="E128" s="88"/>
      <c r="F128" s="88"/>
      <c r="G128" s="12"/>
      <c r="H128" s="7"/>
      <c r="I128" s="11"/>
    </row>
    <row r="129" spans="1:9">
      <c r="A129" s="16"/>
      <c r="B129" s="12"/>
      <c r="C129" s="88"/>
      <c r="D129" s="88"/>
      <c r="E129" s="88"/>
      <c r="F129" s="88"/>
      <c r="G129" s="12"/>
      <c r="H129" s="7"/>
      <c r="I129" s="11"/>
    </row>
    <row r="130" spans="1:9">
      <c r="A130" s="16"/>
      <c r="B130" s="12"/>
      <c r="C130" s="88"/>
      <c r="D130" s="88"/>
      <c r="E130" s="88"/>
      <c r="F130" s="88"/>
      <c r="G130" s="12"/>
      <c r="H130" s="7"/>
      <c r="I130" s="11"/>
    </row>
    <row r="131" spans="1:9">
      <c r="A131" s="16"/>
      <c r="B131" s="12"/>
      <c r="C131" s="88"/>
      <c r="D131" s="88"/>
      <c r="E131" s="88"/>
      <c r="F131" s="88"/>
      <c r="G131" s="12"/>
      <c r="H131" s="7"/>
      <c r="I131" s="11"/>
    </row>
    <row r="132" spans="1:9">
      <c r="A132" s="16"/>
      <c r="B132" s="12"/>
      <c r="C132" s="88"/>
      <c r="D132" s="88"/>
      <c r="E132" s="88"/>
      <c r="F132" s="88"/>
      <c r="G132" s="12"/>
      <c r="H132" s="7"/>
      <c r="I132" s="11"/>
    </row>
    <row r="133" spans="1:9">
      <c r="A133" s="16"/>
      <c r="B133" s="12"/>
      <c r="C133" s="88"/>
      <c r="D133" s="88"/>
      <c r="E133" s="88"/>
      <c r="F133" s="88"/>
      <c r="G133" s="12"/>
      <c r="H133" s="7"/>
      <c r="I133" s="11"/>
    </row>
    <row r="134" spans="1:9">
      <c r="A134" s="16"/>
      <c r="B134" s="12"/>
      <c r="C134" s="88"/>
      <c r="D134" s="88"/>
      <c r="E134" s="88"/>
      <c r="F134" s="88"/>
      <c r="G134" s="12"/>
      <c r="H134" s="7"/>
      <c r="I134" s="11"/>
    </row>
    <row r="135" spans="1:9">
      <c r="A135" s="16"/>
      <c r="B135" s="12"/>
      <c r="C135" s="88"/>
      <c r="D135" s="88"/>
      <c r="E135" s="88"/>
      <c r="F135" s="88"/>
      <c r="G135" s="12"/>
      <c r="H135" s="7"/>
      <c r="I135" s="11"/>
    </row>
    <row r="136" spans="1:9">
      <c r="A136" s="16"/>
      <c r="B136" s="12"/>
      <c r="C136" s="88"/>
      <c r="D136" s="88"/>
      <c r="E136" s="88"/>
      <c r="F136" s="88"/>
      <c r="G136" s="12"/>
      <c r="H136" s="7"/>
      <c r="I136" s="11"/>
    </row>
    <row r="137" spans="1:9">
      <c r="A137" s="16"/>
      <c r="B137" s="12"/>
      <c r="C137" s="88"/>
      <c r="D137" s="88"/>
      <c r="E137" s="88"/>
      <c r="F137" s="88"/>
      <c r="G137" s="12"/>
      <c r="H137" s="7"/>
      <c r="I137" s="11"/>
    </row>
    <row r="138" spans="1:9">
      <c r="A138" s="16"/>
      <c r="B138" s="12"/>
      <c r="C138" s="88"/>
      <c r="D138" s="88"/>
      <c r="E138" s="88"/>
      <c r="F138" s="88"/>
      <c r="G138" s="12"/>
      <c r="H138" s="7"/>
      <c r="I138" s="11"/>
    </row>
    <row r="139" spans="1:9">
      <c r="A139" s="16"/>
      <c r="B139" s="12"/>
      <c r="C139" s="88"/>
      <c r="D139" s="88"/>
      <c r="E139" s="88"/>
      <c r="F139" s="88"/>
      <c r="G139" s="12"/>
      <c r="H139" s="7"/>
      <c r="I139" s="11"/>
    </row>
    <row r="140" spans="1:9">
      <c r="A140" s="16"/>
      <c r="B140" s="12"/>
      <c r="C140" s="88"/>
      <c r="D140" s="88"/>
      <c r="E140" s="88"/>
      <c r="F140" s="88"/>
      <c r="G140" s="12"/>
      <c r="H140" s="7"/>
      <c r="I140" s="11"/>
    </row>
    <row r="141" spans="1:9">
      <c r="A141" s="16"/>
      <c r="B141" s="12"/>
      <c r="C141" s="88"/>
      <c r="D141" s="88"/>
      <c r="E141" s="88"/>
      <c r="F141" s="88"/>
      <c r="G141" s="12"/>
      <c r="H141" s="7"/>
      <c r="I141" s="11"/>
    </row>
    <row r="142" spans="1:9">
      <c r="A142" s="16"/>
      <c r="B142" s="12"/>
      <c r="C142" s="88"/>
      <c r="D142" s="88"/>
      <c r="E142" s="88"/>
      <c r="F142" s="88"/>
      <c r="G142" s="12"/>
      <c r="H142" s="7"/>
      <c r="I142" s="11"/>
    </row>
    <row r="143" spans="1:9">
      <c r="A143" s="16"/>
      <c r="B143" s="12"/>
      <c r="C143" s="88"/>
      <c r="D143" s="88"/>
      <c r="E143" s="88"/>
      <c r="F143" s="88"/>
      <c r="G143" s="12"/>
      <c r="H143" s="7"/>
      <c r="I143" s="11"/>
    </row>
    <row r="144" spans="1:9">
      <c r="A144" s="16"/>
      <c r="B144" s="12"/>
      <c r="C144" s="88"/>
      <c r="D144" s="88"/>
      <c r="E144" s="88"/>
      <c r="F144" s="88"/>
      <c r="G144" s="12"/>
      <c r="H144" s="7"/>
      <c r="I144" s="11"/>
    </row>
    <row r="145" spans="1:9">
      <c r="A145" s="16"/>
      <c r="B145" s="12"/>
      <c r="C145" s="88"/>
      <c r="D145" s="88"/>
      <c r="E145" s="88"/>
      <c r="F145" s="88"/>
      <c r="G145" s="12"/>
      <c r="H145" s="7"/>
      <c r="I145" s="11"/>
    </row>
    <row r="146" spans="1:9">
      <c r="A146" s="16"/>
      <c r="B146" s="12"/>
      <c r="C146" s="88"/>
      <c r="D146" s="88"/>
      <c r="E146" s="88"/>
      <c r="F146" s="88"/>
      <c r="G146" s="12"/>
      <c r="H146" s="7"/>
      <c r="I146" s="11"/>
    </row>
    <row r="147" spans="1:9">
      <c r="A147" s="16"/>
      <c r="B147" s="12"/>
      <c r="C147" s="88"/>
      <c r="D147" s="88"/>
      <c r="E147" s="88"/>
      <c r="F147" s="88"/>
      <c r="G147" s="12"/>
      <c r="H147" s="7"/>
      <c r="I147" s="11"/>
    </row>
    <row r="148" spans="1:9">
      <c r="A148" s="16"/>
      <c r="B148" s="12"/>
      <c r="C148" s="88"/>
      <c r="D148" s="88"/>
      <c r="E148" s="88"/>
      <c r="F148" s="88"/>
      <c r="G148" s="12"/>
      <c r="H148" s="7"/>
      <c r="I148" s="11"/>
    </row>
    <row r="149" spans="1:9">
      <c r="A149" s="16"/>
      <c r="B149" s="12"/>
      <c r="C149" s="88"/>
      <c r="D149" s="88"/>
      <c r="E149" s="88"/>
      <c r="F149" s="88"/>
      <c r="G149" s="12"/>
      <c r="H149" s="7"/>
      <c r="I149" s="11"/>
    </row>
    <row r="150" spans="1:9">
      <c r="A150" s="16"/>
      <c r="B150" s="12"/>
      <c r="C150" s="88"/>
      <c r="D150" s="88"/>
      <c r="E150" s="88"/>
      <c r="F150" s="88"/>
      <c r="G150" s="12"/>
      <c r="H150" s="7"/>
      <c r="I150" s="11"/>
    </row>
    <row r="151" spans="1:9">
      <c r="A151" s="16"/>
      <c r="B151" s="12"/>
      <c r="C151" s="88"/>
      <c r="D151" s="88"/>
      <c r="E151" s="88"/>
      <c r="F151" s="88"/>
      <c r="G151" s="12"/>
      <c r="H151" s="7"/>
      <c r="I151" s="11"/>
    </row>
    <row r="152" spans="1:9">
      <c r="A152" s="16"/>
      <c r="B152" s="12"/>
      <c r="C152" s="88"/>
      <c r="D152" s="88"/>
      <c r="E152" s="88"/>
      <c r="F152" s="88"/>
      <c r="G152" s="12"/>
      <c r="H152" s="7"/>
      <c r="I152" s="11"/>
    </row>
    <row r="153" spans="1:9" ht="15.75" thickBot="1">
      <c r="A153" s="16"/>
      <c r="B153" s="12"/>
      <c r="C153" s="12"/>
      <c r="D153" s="12"/>
      <c r="E153" s="12"/>
      <c r="F153" s="12"/>
      <c r="G153" s="12"/>
      <c r="H153" s="7"/>
      <c r="I153" s="11"/>
    </row>
    <row r="154" spans="1:9" ht="15.75" thickBot="1">
      <c r="A154" s="153" t="s">
        <v>240</v>
      </c>
      <c r="B154" s="191" t="s">
        <v>239</v>
      </c>
      <c r="C154" s="191"/>
      <c r="D154" s="191"/>
      <c r="E154" s="191"/>
      <c r="F154" s="191"/>
      <c r="G154" s="191"/>
      <c r="H154" s="152">
        <v>1150000</v>
      </c>
      <c r="I154" s="151" t="s">
        <v>237</v>
      </c>
    </row>
    <row r="155" spans="1:9" ht="15.75" thickBot="1">
      <c r="A155" s="142"/>
      <c r="B155" s="62"/>
      <c r="C155" s="62"/>
      <c r="D155" s="62"/>
      <c r="E155" s="62"/>
      <c r="F155" s="62"/>
      <c r="G155" s="62"/>
      <c r="H155" s="7"/>
      <c r="I155" s="11"/>
    </row>
    <row r="156" spans="1:9" ht="15.75" customHeight="1" thickBot="1">
      <c r="A156" s="209" t="s">
        <v>238</v>
      </c>
      <c r="B156" s="210"/>
      <c r="C156" s="210"/>
      <c r="D156" s="210"/>
      <c r="E156" s="210"/>
      <c r="F156" s="210"/>
      <c r="G156" s="210"/>
      <c r="H156" s="211"/>
      <c r="I156" s="151" t="s">
        <v>237</v>
      </c>
    </row>
    <row r="157" spans="1:9" ht="15.75" customHeight="1">
      <c r="A157" s="150"/>
      <c r="B157" s="149"/>
      <c r="C157" s="149"/>
      <c r="D157" s="149"/>
      <c r="E157" s="149"/>
      <c r="F157" s="149"/>
      <c r="G157" s="149"/>
      <c r="H157" s="149"/>
      <c r="I157" s="11"/>
    </row>
    <row r="158" spans="1:9">
      <c r="A158" s="142"/>
      <c r="B158" s="62"/>
      <c r="C158" s="186">
        <f>'[1]D-1'!C65:F65</f>
        <v>44806</v>
      </c>
      <c r="D158" s="187"/>
      <c r="E158" s="187"/>
      <c r="F158" s="187"/>
      <c r="G158" s="62"/>
      <c r="H158" s="7"/>
      <c r="I158" s="11"/>
    </row>
    <row r="159" spans="1:9">
      <c r="A159" s="142"/>
      <c r="B159" s="62"/>
      <c r="C159" s="148" t="s">
        <v>3</v>
      </c>
      <c r="D159" s="67" t="s">
        <v>236</v>
      </c>
      <c r="E159" s="67" t="s">
        <v>235</v>
      </c>
      <c r="F159" s="147" t="s">
        <v>234</v>
      </c>
      <c r="G159" s="62"/>
      <c r="H159" s="7"/>
      <c r="I159" s="11"/>
    </row>
    <row r="160" spans="1:9">
      <c r="A160" s="142"/>
      <c r="B160" s="62"/>
      <c r="C160" s="146">
        <v>1</v>
      </c>
      <c r="D160" s="144">
        <f>'[1]D-1'!D67</f>
        <v>219.76132445000002</v>
      </c>
      <c r="E160" s="144">
        <f>'[1]D-1'!E67</f>
        <v>-504</v>
      </c>
      <c r="F160" s="144">
        <f>'[1]D-1'!F67</f>
        <v>734.51006124000014</v>
      </c>
      <c r="G160" s="62"/>
      <c r="H160" s="7"/>
      <c r="I160" s="11"/>
    </row>
    <row r="161" spans="1:9">
      <c r="A161" s="142"/>
      <c r="B161" s="62"/>
      <c r="C161" s="146">
        <v>2</v>
      </c>
      <c r="D161" s="144">
        <f>'[1]D-1'!D68</f>
        <v>215.26225109999996</v>
      </c>
      <c r="E161" s="144">
        <f>'[1]D-1'!E68</f>
        <v>-403</v>
      </c>
      <c r="F161" s="144">
        <f>'[1]D-1'!F68</f>
        <v>654.64874852999992</v>
      </c>
      <c r="G161" s="62"/>
      <c r="H161" s="7"/>
      <c r="I161" s="11"/>
    </row>
    <row r="162" spans="1:9">
      <c r="A162" s="142"/>
      <c r="B162" s="62"/>
      <c r="C162" s="146">
        <v>3</v>
      </c>
      <c r="D162" s="144">
        <f>'[1]D-1'!D69</f>
        <v>214.33783568999996</v>
      </c>
      <c r="E162" s="144">
        <f>'[1]D-1'!E69</f>
        <v>-403</v>
      </c>
      <c r="F162" s="144">
        <f>'[1]D-1'!F69</f>
        <v>612.78584615</v>
      </c>
      <c r="G162" s="62"/>
      <c r="H162" s="7"/>
      <c r="I162" s="11"/>
    </row>
    <row r="163" spans="1:9">
      <c r="A163" s="142"/>
      <c r="B163" s="62"/>
      <c r="C163" s="146">
        <v>4</v>
      </c>
      <c r="D163" s="144">
        <f>'[1]D-1'!D70</f>
        <v>214.25051421999999</v>
      </c>
      <c r="E163" s="144">
        <f>'[1]D-1'!E70</f>
        <v>-403</v>
      </c>
      <c r="F163" s="144">
        <f>'[1]D-1'!F70</f>
        <v>598.1577995099999</v>
      </c>
      <c r="G163" s="62"/>
      <c r="H163" s="7"/>
      <c r="I163" s="11"/>
    </row>
    <row r="164" spans="1:9">
      <c r="A164" s="142"/>
      <c r="B164" s="62"/>
      <c r="C164" s="146">
        <v>5</v>
      </c>
      <c r="D164" s="144">
        <f>'[1]D-1'!D71</f>
        <v>215.55072525</v>
      </c>
      <c r="E164" s="144">
        <f>'[1]D-1'!E71</f>
        <v>-403</v>
      </c>
      <c r="F164" s="144">
        <f>'[1]D-1'!F71</f>
        <v>612.99673596000002</v>
      </c>
      <c r="G164" s="62"/>
      <c r="H164" s="7"/>
      <c r="I164" s="11"/>
    </row>
    <row r="165" spans="1:9">
      <c r="A165" s="142"/>
      <c r="B165" s="62"/>
      <c r="C165" s="146">
        <v>6</v>
      </c>
      <c r="D165" s="144">
        <f>'[1]D-1'!D72</f>
        <v>217.74165836</v>
      </c>
      <c r="E165" s="144">
        <f>'[1]D-1'!E72</f>
        <v>-412</v>
      </c>
      <c r="F165" s="144">
        <f>'[1]D-1'!F72</f>
        <v>683.12126658999989</v>
      </c>
      <c r="G165" s="62"/>
      <c r="H165" s="7"/>
      <c r="I165" s="11"/>
    </row>
    <row r="166" spans="1:9">
      <c r="A166" s="142"/>
      <c r="B166" s="62"/>
      <c r="C166" s="146">
        <v>7</v>
      </c>
      <c r="D166" s="144">
        <f>'[1]D-1'!D73</f>
        <v>599.4826727799998</v>
      </c>
      <c r="E166" s="144">
        <f>'[1]D-1'!E73</f>
        <v>-236</v>
      </c>
      <c r="F166" s="144">
        <f>'[1]D-1'!F73</f>
        <v>867.22955002999981</v>
      </c>
      <c r="G166" s="62"/>
      <c r="H166" s="7"/>
      <c r="I166" s="11"/>
    </row>
    <row r="167" spans="1:9">
      <c r="A167" s="142"/>
      <c r="B167" s="62"/>
      <c r="C167" s="146">
        <v>8</v>
      </c>
      <c r="D167" s="144">
        <f>'[1]D-1'!D74</f>
        <v>896.74077674</v>
      </c>
      <c r="E167" s="144">
        <f>'[1]D-1'!E74</f>
        <v>-224</v>
      </c>
      <c r="F167" s="144">
        <f>'[1]D-1'!F74</f>
        <v>1151.90225725</v>
      </c>
      <c r="G167" s="62"/>
      <c r="H167" s="7"/>
      <c r="I167" s="11"/>
    </row>
    <row r="168" spans="1:9">
      <c r="A168" s="142"/>
      <c r="B168" s="62"/>
      <c r="C168" s="146">
        <v>9</v>
      </c>
      <c r="D168" s="144">
        <f>'[1]D-1'!D75</f>
        <v>1018.2574069800003</v>
      </c>
      <c r="E168" s="144">
        <f>'[1]D-1'!E75</f>
        <v>-229</v>
      </c>
      <c r="F168" s="144">
        <f>'[1]D-1'!F75</f>
        <v>1244.9598106100002</v>
      </c>
      <c r="G168" s="62"/>
      <c r="H168" s="7"/>
      <c r="I168" s="11"/>
    </row>
    <row r="169" spans="1:9">
      <c r="A169" s="142"/>
      <c r="B169" s="62"/>
      <c r="C169" s="146">
        <v>10</v>
      </c>
      <c r="D169" s="144">
        <f>'[1]D-1'!D76</f>
        <v>964.34890571000005</v>
      </c>
      <c r="E169" s="144">
        <f>'[1]D-1'!E76</f>
        <v>-259</v>
      </c>
      <c r="F169" s="144">
        <f>'[1]D-1'!F76</f>
        <v>1215.67604579</v>
      </c>
      <c r="G169" s="62"/>
      <c r="H169" s="7"/>
      <c r="I169" s="11"/>
    </row>
    <row r="170" spans="1:9">
      <c r="A170" s="142"/>
      <c r="B170" s="62"/>
      <c r="C170" s="146">
        <v>11</v>
      </c>
      <c r="D170" s="144">
        <f>'[1]D-1'!D77</f>
        <v>911.77751076000015</v>
      </c>
      <c r="E170" s="144">
        <f>'[1]D-1'!E77</f>
        <v>-288</v>
      </c>
      <c r="F170" s="144">
        <f>'[1]D-1'!F77</f>
        <v>1153.6073369800001</v>
      </c>
      <c r="G170" s="62"/>
      <c r="H170" s="7"/>
      <c r="I170" s="11"/>
    </row>
    <row r="171" spans="1:9">
      <c r="A171" s="142"/>
      <c r="B171" s="62"/>
      <c r="C171" s="146">
        <v>12</v>
      </c>
      <c r="D171" s="144">
        <f>'[1]D-1'!D78</f>
        <v>707.51461899999993</v>
      </c>
      <c r="E171" s="144">
        <f>'[1]D-1'!E78</f>
        <v>-388</v>
      </c>
      <c r="F171" s="144">
        <f>'[1]D-1'!F78</f>
        <v>1089.27698786</v>
      </c>
      <c r="G171" s="62"/>
      <c r="H171" s="7"/>
      <c r="I171" s="11"/>
    </row>
    <row r="172" spans="1:9">
      <c r="A172" s="142"/>
      <c r="B172" s="62"/>
      <c r="C172" s="146">
        <v>13</v>
      </c>
      <c r="D172" s="144">
        <f>'[1]D-1'!D79</f>
        <v>544.02008596999997</v>
      </c>
      <c r="E172" s="144">
        <f>'[1]D-1'!E79</f>
        <v>-517</v>
      </c>
      <c r="F172" s="144">
        <f>'[1]D-1'!F79</f>
        <v>1059.4465642999999</v>
      </c>
      <c r="G172" s="62"/>
      <c r="H172" s="7"/>
      <c r="I172" s="11"/>
    </row>
    <row r="173" spans="1:9">
      <c r="A173" s="142"/>
      <c r="B173" s="62"/>
      <c r="C173" s="146">
        <v>14</v>
      </c>
      <c r="D173" s="144">
        <f>'[1]D-1'!D80</f>
        <v>537.23605172999987</v>
      </c>
      <c r="E173" s="144">
        <f>'[1]D-1'!E80</f>
        <v>-517</v>
      </c>
      <c r="F173" s="144">
        <f>'[1]D-1'!F80</f>
        <v>1071.6127101799998</v>
      </c>
      <c r="G173" s="62"/>
      <c r="H173" s="7"/>
      <c r="I173" s="11"/>
    </row>
    <row r="174" spans="1:9">
      <c r="A174" s="142"/>
      <c r="B174" s="62"/>
      <c r="C174" s="146">
        <v>15</v>
      </c>
      <c r="D174" s="144">
        <f>'[1]D-1'!D81</f>
        <v>640.58726321999995</v>
      </c>
      <c r="E174" s="144">
        <f>'[1]D-1'!E81</f>
        <v>-417</v>
      </c>
      <c r="F174" s="144">
        <f>'[1]D-1'!F81</f>
        <v>1082.14318946</v>
      </c>
      <c r="G174" s="62"/>
      <c r="H174" s="7"/>
      <c r="I174" s="11"/>
    </row>
    <row r="175" spans="1:9">
      <c r="A175" s="142"/>
      <c r="B175" s="62"/>
      <c r="C175" s="146">
        <v>16</v>
      </c>
      <c r="D175" s="144">
        <f>'[1]D-1'!D82</f>
        <v>673.47650524000005</v>
      </c>
      <c r="E175" s="144">
        <f>'[1]D-1'!E82</f>
        <v>-388</v>
      </c>
      <c r="F175" s="144">
        <f>'[1]D-1'!F82</f>
        <v>1085.4774666999999</v>
      </c>
      <c r="G175" s="62"/>
      <c r="H175" s="7"/>
      <c r="I175" s="11"/>
    </row>
    <row r="176" spans="1:9">
      <c r="A176" s="142"/>
      <c r="B176" s="62"/>
      <c r="C176" s="146">
        <v>17</v>
      </c>
      <c r="D176" s="144">
        <f>'[1]D-1'!D83</f>
        <v>959.34887819999994</v>
      </c>
      <c r="E176" s="144">
        <f>'[1]D-1'!E83</f>
        <v>-156</v>
      </c>
      <c r="F176" s="144">
        <f>'[1]D-1'!F83</f>
        <v>1126.08762703</v>
      </c>
      <c r="G176" s="62"/>
      <c r="H176" s="7"/>
      <c r="I176" s="11"/>
    </row>
    <row r="177" spans="1:9">
      <c r="A177" s="142"/>
      <c r="B177" s="62"/>
      <c r="C177" s="146">
        <v>18</v>
      </c>
      <c r="D177" s="144">
        <f>'[1]D-1'!D84</f>
        <v>1149.6750022799995</v>
      </c>
      <c r="E177" s="144">
        <f>'[1]D-1'!E84</f>
        <v>-129</v>
      </c>
      <c r="F177" s="144">
        <f>'[1]D-1'!F84</f>
        <v>1273.8267875899994</v>
      </c>
      <c r="G177" s="62"/>
      <c r="H177" s="7"/>
      <c r="I177" s="11"/>
    </row>
    <row r="178" spans="1:9">
      <c r="A178" s="142"/>
      <c r="B178" s="62"/>
      <c r="C178" s="146">
        <v>19</v>
      </c>
      <c r="D178" s="144">
        <f>'[1]D-1'!D85</f>
        <v>1267.4037330100002</v>
      </c>
      <c r="E178" s="144">
        <f>'[1]D-1'!E85</f>
        <v>-131</v>
      </c>
      <c r="F178" s="144">
        <f>'[1]D-1'!F85</f>
        <v>1380.7576498200003</v>
      </c>
      <c r="G178" s="62"/>
      <c r="H178" s="7"/>
      <c r="I178" s="11"/>
    </row>
    <row r="179" spans="1:9">
      <c r="A179" s="142"/>
      <c r="B179" s="62"/>
      <c r="C179" s="146">
        <v>20</v>
      </c>
      <c r="D179" s="144">
        <f>'[1]D-1'!D86</f>
        <v>1263.36124494</v>
      </c>
      <c r="E179" s="144">
        <f>'[1]D-1'!E86</f>
        <v>-133</v>
      </c>
      <c r="F179" s="144">
        <f>'[1]D-1'!F86</f>
        <v>1374.5234792799999</v>
      </c>
      <c r="G179" s="62"/>
      <c r="H179" s="7"/>
      <c r="I179" s="11"/>
    </row>
    <row r="180" spans="1:9">
      <c r="A180" s="142"/>
      <c r="B180" s="62"/>
      <c r="C180" s="146">
        <v>21</v>
      </c>
      <c r="D180" s="144">
        <f>'[1]D-1'!D87</f>
        <v>1212.9448783300006</v>
      </c>
      <c r="E180" s="144">
        <f>'[1]D-1'!E87</f>
        <v>-129</v>
      </c>
      <c r="F180" s="144">
        <f>'[1]D-1'!F87</f>
        <v>1341.6074981200006</v>
      </c>
      <c r="G180" s="62"/>
      <c r="H180" s="7"/>
      <c r="I180" s="11"/>
    </row>
    <row r="181" spans="1:9">
      <c r="A181" s="142"/>
      <c r="B181" s="62"/>
      <c r="C181" s="146">
        <v>22</v>
      </c>
      <c r="D181" s="144">
        <f>'[1]D-1'!D88</f>
        <v>965.19780317000027</v>
      </c>
      <c r="E181" s="144">
        <f>'[1]D-1'!E88</f>
        <v>-290</v>
      </c>
      <c r="F181" s="144">
        <f>'[1]D-1'!F88</f>
        <v>1235.0875205100003</v>
      </c>
      <c r="G181" s="62"/>
      <c r="H181" s="7"/>
      <c r="I181" s="11"/>
    </row>
    <row r="182" spans="1:9">
      <c r="A182" s="142"/>
      <c r="B182" s="62"/>
      <c r="C182" s="146">
        <v>23</v>
      </c>
      <c r="D182" s="144">
        <f>'[1]D-1'!D89</f>
        <v>690.42677772999991</v>
      </c>
      <c r="E182" s="144">
        <f>'[1]D-1'!E89</f>
        <v>-412</v>
      </c>
      <c r="F182" s="144">
        <f>'[1]D-1'!F89</f>
        <v>1085.1507642900001</v>
      </c>
      <c r="G182" s="62"/>
      <c r="H182" s="7"/>
      <c r="I182" s="11"/>
    </row>
    <row r="183" spans="1:9">
      <c r="A183" s="142"/>
      <c r="B183" s="62"/>
      <c r="C183" s="145">
        <v>24</v>
      </c>
      <c r="D183" s="144">
        <f>'[1]D-1'!D90</f>
        <v>499.5822836000001</v>
      </c>
      <c r="E183" s="144">
        <f>'[1]D-1'!E90</f>
        <v>-409</v>
      </c>
      <c r="F183" s="144">
        <f>'[1]D-1'!F90</f>
        <v>876.85066738000023</v>
      </c>
      <c r="G183" s="62"/>
      <c r="H183" s="7"/>
      <c r="I183" s="11"/>
    </row>
    <row r="184" spans="1:9">
      <c r="A184" s="142"/>
      <c r="B184" s="62"/>
      <c r="C184" s="7"/>
      <c r="D184" s="143"/>
      <c r="E184" s="143"/>
      <c r="F184" s="143"/>
      <c r="G184" s="62"/>
      <c r="H184" s="7"/>
      <c r="I184" s="11"/>
    </row>
    <row r="185" spans="1:9">
      <c r="A185" s="142"/>
      <c r="B185" s="62"/>
      <c r="C185" s="7"/>
      <c r="D185" s="143"/>
      <c r="E185" s="143"/>
      <c r="F185" s="143"/>
      <c r="G185" s="62"/>
      <c r="H185" s="7"/>
      <c r="I185" s="11"/>
    </row>
    <row r="186" spans="1:9">
      <c r="A186" s="142"/>
      <c r="B186" s="62"/>
      <c r="C186" s="7"/>
      <c r="D186" s="143"/>
      <c r="E186" s="143"/>
      <c r="F186" s="143"/>
      <c r="G186" s="62"/>
      <c r="H186" s="7"/>
      <c r="I186" s="11"/>
    </row>
    <row r="187" spans="1:9">
      <c r="A187" s="142"/>
      <c r="B187" s="62"/>
      <c r="C187" s="7"/>
      <c r="D187" s="143"/>
      <c r="E187" s="143"/>
      <c r="F187" s="143"/>
      <c r="G187" s="62"/>
      <c r="H187" s="7"/>
      <c r="I187" s="11"/>
    </row>
    <row r="188" spans="1:9">
      <c r="A188" s="142"/>
      <c r="B188" s="62"/>
      <c r="C188" s="7"/>
      <c r="D188" s="143"/>
      <c r="E188" s="143"/>
      <c r="F188" s="143"/>
      <c r="G188" s="62"/>
      <c r="H188" s="7"/>
      <c r="I188" s="11"/>
    </row>
    <row r="189" spans="1:9">
      <c r="A189" s="142"/>
      <c r="B189" s="62"/>
      <c r="C189" s="7"/>
      <c r="D189" s="143"/>
      <c r="E189" s="143"/>
      <c r="F189" s="143"/>
      <c r="G189" s="62"/>
      <c r="H189" s="7"/>
      <c r="I189" s="11"/>
    </row>
    <row r="190" spans="1:9">
      <c r="A190" s="142"/>
      <c r="B190" s="62"/>
      <c r="C190" s="7"/>
      <c r="D190" s="143"/>
      <c r="E190" s="143"/>
      <c r="F190" s="143"/>
      <c r="G190" s="62"/>
      <c r="H190" s="7"/>
      <c r="I190" s="11"/>
    </row>
    <row r="191" spans="1:9">
      <c r="A191" s="142"/>
      <c r="B191" s="62"/>
      <c r="C191" s="7"/>
      <c r="D191" s="143"/>
      <c r="E191" s="143"/>
      <c r="F191" s="143"/>
      <c r="G191" s="62"/>
      <c r="H191" s="7"/>
      <c r="I191" s="11"/>
    </row>
    <row r="192" spans="1:9">
      <c r="A192" s="142"/>
      <c r="B192" s="62"/>
      <c r="C192" s="7"/>
      <c r="D192" s="143"/>
      <c r="E192" s="143"/>
      <c r="F192" s="143"/>
      <c r="G192" s="62"/>
      <c r="H192" s="7"/>
      <c r="I192" s="11"/>
    </row>
    <row r="193" spans="1:9">
      <c r="A193" s="142"/>
      <c r="B193" s="62"/>
      <c r="C193" s="7"/>
      <c r="D193" s="143"/>
      <c r="E193" s="143"/>
      <c r="F193" s="143"/>
      <c r="G193" s="62"/>
      <c r="H193" s="7"/>
      <c r="I193" s="11"/>
    </row>
    <row r="194" spans="1:9">
      <c r="A194" s="142"/>
      <c r="B194" s="62"/>
      <c r="C194" s="7"/>
      <c r="D194" s="143"/>
      <c r="E194" s="143"/>
      <c r="F194" s="143"/>
      <c r="G194" s="62"/>
      <c r="H194" s="7"/>
      <c r="I194" s="11"/>
    </row>
    <row r="195" spans="1:9">
      <c r="A195" s="142"/>
      <c r="B195" s="62"/>
      <c r="C195" s="7"/>
      <c r="D195" s="143"/>
      <c r="E195" s="143"/>
      <c r="F195" s="143"/>
      <c r="G195" s="62"/>
      <c r="H195" s="7"/>
      <c r="I195" s="11"/>
    </row>
    <row r="196" spans="1:9">
      <c r="A196" s="142"/>
      <c r="B196" s="62"/>
      <c r="C196" s="7"/>
      <c r="D196" s="143"/>
      <c r="E196" s="143"/>
      <c r="F196" s="143"/>
      <c r="G196" s="62"/>
      <c r="H196" s="7"/>
      <c r="I196" s="11"/>
    </row>
    <row r="197" spans="1:9">
      <c r="A197" s="142"/>
      <c r="B197" s="62"/>
      <c r="C197" s="7"/>
      <c r="D197" s="143"/>
      <c r="E197" s="143"/>
      <c r="F197" s="143"/>
      <c r="G197" s="62"/>
      <c r="H197" s="7"/>
      <c r="I197" s="11"/>
    </row>
    <row r="198" spans="1:9">
      <c r="A198" s="142"/>
      <c r="B198" s="62"/>
      <c r="C198" s="7"/>
      <c r="D198" s="143"/>
      <c r="E198" s="143"/>
      <c r="F198" s="143"/>
      <c r="G198" s="62"/>
      <c r="H198" s="7"/>
      <c r="I198" s="11"/>
    </row>
    <row r="199" spans="1:9">
      <c r="A199" s="142"/>
      <c r="B199" s="62"/>
      <c r="C199" s="7"/>
      <c r="D199" s="143"/>
      <c r="E199" s="143"/>
      <c r="F199" s="143"/>
      <c r="G199" s="62"/>
      <c r="H199" s="7"/>
      <c r="I199" s="11"/>
    </row>
    <row r="200" spans="1:9">
      <c r="A200" s="142"/>
      <c r="B200" s="62"/>
      <c r="C200" s="7"/>
      <c r="D200" s="143"/>
      <c r="E200" s="143"/>
      <c r="F200" s="143"/>
      <c r="G200" s="62"/>
      <c r="H200" s="7"/>
      <c r="I200" s="11"/>
    </row>
    <row r="201" spans="1:9">
      <c r="A201" s="142"/>
      <c r="B201" s="62"/>
      <c r="C201" s="7"/>
      <c r="D201" s="143"/>
      <c r="E201" s="143"/>
      <c r="F201" s="143"/>
      <c r="G201" s="62"/>
      <c r="H201" s="7"/>
      <c r="I201" s="11"/>
    </row>
    <row r="202" spans="1:9">
      <c r="A202" s="142"/>
      <c r="B202" s="62"/>
      <c r="C202" s="7"/>
      <c r="D202" s="143"/>
      <c r="E202" s="143"/>
      <c r="F202" s="143"/>
      <c r="G202" s="62"/>
      <c r="H202" s="7"/>
      <c r="I202" s="11"/>
    </row>
    <row r="203" spans="1:9">
      <c r="A203" s="142"/>
      <c r="B203" s="62"/>
      <c r="C203" s="7"/>
      <c r="D203" s="143"/>
      <c r="E203" s="143"/>
      <c r="F203" s="143"/>
      <c r="G203" s="62"/>
      <c r="H203" s="7"/>
      <c r="I203" s="11"/>
    </row>
    <row r="204" spans="1:9">
      <c r="A204" s="142"/>
      <c r="B204" s="62"/>
      <c r="C204" s="7"/>
      <c r="D204" s="143"/>
      <c r="E204" s="143"/>
      <c r="F204" s="143"/>
      <c r="G204" s="62"/>
      <c r="H204" s="7"/>
      <c r="I204" s="11"/>
    </row>
    <row r="205" spans="1:9">
      <c r="A205" s="142"/>
      <c r="B205" s="62"/>
      <c r="C205" s="7"/>
      <c r="D205" s="143"/>
      <c r="E205" s="143"/>
      <c r="F205" s="143"/>
      <c r="G205" s="62"/>
      <c r="H205" s="7"/>
      <c r="I205" s="11"/>
    </row>
    <row r="206" spans="1:9">
      <c r="A206" s="142"/>
      <c r="B206" s="62"/>
      <c r="C206" s="7"/>
      <c r="D206" s="143"/>
      <c r="E206" s="143"/>
      <c r="F206" s="143"/>
      <c r="G206" s="62"/>
      <c r="H206" s="7"/>
      <c r="I206" s="11"/>
    </row>
    <row r="207" spans="1:9">
      <c r="A207" s="142"/>
      <c r="B207" s="62"/>
      <c r="C207" s="7"/>
      <c r="D207" s="143"/>
      <c r="E207" s="143"/>
      <c r="F207" s="143"/>
      <c r="G207" s="62"/>
      <c r="H207" s="7"/>
      <c r="I207" s="11"/>
    </row>
    <row r="208" spans="1:9">
      <c r="A208" s="142"/>
      <c r="B208" s="62"/>
      <c r="C208" s="7"/>
      <c r="D208" s="143"/>
      <c r="E208" s="143"/>
      <c r="F208" s="143"/>
      <c r="G208" s="62"/>
      <c r="H208" s="7"/>
      <c r="I208" s="11"/>
    </row>
    <row r="209" spans="1:9">
      <c r="A209" s="142"/>
      <c r="B209" s="62"/>
      <c r="C209" s="7"/>
      <c r="D209" s="143"/>
      <c r="E209" s="143"/>
      <c r="F209" s="143"/>
      <c r="G209" s="62"/>
      <c r="H209" s="7"/>
      <c r="I209" s="11"/>
    </row>
    <row r="210" spans="1:9">
      <c r="A210" s="142"/>
      <c r="B210" s="62"/>
      <c r="C210" s="7"/>
      <c r="D210" s="143"/>
      <c r="E210" s="143"/>
      <c r="F210" s="143"/>
      <c r="G210" s="62"/>
      <c r="H210" s="7"/>
      <c r="I210" s="11"/>
    </row>
    <row r="211" spans="1:9">
      <c r="A211" s="142"/>
      <c r="B211" s="62"/>
      <c r="C211" s="7"/>
      <c r="D211" s="143"/>
      <c r="E211" s="143"/>
      <c r="F211" s="143"/>
      <c r="G211" s="62"/>
      <c r="H211" s="7"/>
      <c r="I211" s="11"/>
    </row>
    <row r="212" spans="1:9" ht="15.75" thickBot="1">
      <c r="A212" s="142"/>
      <c r="B212" s="62"/>
      <c r="C212" s="62"/>
      <c r="D212" s="62"/>
      <c r="E212" s="62"/>
      <c r="F212" s="62"/>
      <c r="G212" s="62"/>
      <c r="H212" s="7"/>
      <c r="I212" s="11"/>
    </row>
    <row r="213" spans="1:9" ht="15.75" customHeight="1" thickBot="1">
      <c r="A213" s="141" t="s">
        <v>233</v>
      </c>
      <c r="B213" s="181" t="s">
        <v>232</v>
      </c>
      <c r="C213" s="191"/>
      <c r="D213" s="191"/>
      <c r="E213" s="191"/>
      <c r="F213" s="191"/>
      <c r="G213" s="191"/>
      <c r="H213" s="191"/>
      <c r="I213" s="191"/>
    </row>
    <row r="214" spans="1:9">
      <c r="A214" s="16"/>
      <c r="B214" s="12"/>
      <c r="C214" s="12"/>
      <c r="D214" s="12"/>
      <c r="E214" s="12"/>
      <c r="F214" s="12"/>
      <c r="G214" s="12"/>
      <c r="H214" s="7"/>
      <c r="I214" s="11"/>
    </row>
    <row r="215" spans="1:9" ht="41.25" customHeight="1">
      <c r="A215" s="16"/>
      <c r="B215" s="133" t="s">
        <v>175</v>
      </c>
      <c r="C215" s="132" t="s">
        <v>223</v>
      </c>
      <c r="D215" s="132" t="s">
        <v>222</v>
      </c>
      <c r="E215" s="132" t="s">
        <v>85</v>
      </c>
      <c r="F215" s="132" t="s">
        <v>220</v>
      </c>
      <c r="G215" s="131" t="s">
        <v>2</v>
      </c>
      <c r="H215" s="7"/>
      <c r="I215" s="11"/>
    </row>
    <row r="216" spans="1:9">
      <c r="A216" s="16"/>
      <c r="B216" s="140" t="s">
        <v>231</v>
      </c>
      <c r="C216" s="137">
        <v>44634</v>
      </c>
      <c r="D216" s="137">
        <v>44636</v>
      </c>
      <c r="E216" s="135"/>
      <c r="F216" s="135"/>
      <c r="G216" s="135" t="s">
        <v>226</v>
      </c>
      <c r="H216" s="7"/>
      <c r="I216" s="11"/>
    </row>
    <row r="217" spans="1:9">
      <c r="A217" s="16"/>
      <c r="B217" s="140" t="s">
        <v>230</v>
      </c>
      <c r="C217" s="137">
        <v>44684</v>
      </c>
      <c r="D217" s="137">
        <v>44687</v>
      </c>
      <c r="E217" s="139"/>
      <c r="F217" s="139"/>
      <c r="G217" s="135" t="s">
        <v>226</v>
      </c>
      <c r="H217" s="7"/>
      <c r="I217" s="11"/>
    </row>
    <row r="218" spans="1:9">
      <c r="A218" s="16"/>
      <c r="B218" s="140" t="s">
        <v>229</v>
      </c>
      <c r="C218" s="137">
        <v>44704</v>
      </c>
      <c r="D218" s="137">
        <v>44705</v>
      </c>
      <c r="E218" s="139"/>
      <c r="F218" s="139"/>
      <c r="G218" s="135" t="s">
        <v>226</v>
      </c>
      <c r="H218" s="7"/>
      <c r="I218" s="11"/>
    </row>
    <row r="219" spans="1:9">
      <c r="A219" s="16"/>
      <c r="B219" s="140" t="s">
        <v>229</v>
      </c>
      <c r="C219" s="137">
        <v>44810</v>
      </c>
      <c r="D219" s="137">
        <v>44811</v>
      </c>
      <c r="E219" s="139"/>
      <c r="F219" s="139"/>
      <c r="G219" s="135" t="s">
        <v>226</v>
      </c>
      <c r="H219" s="7"/>
      <c r="I219" s="11"/>
    </row>
    <row r="220" spans="1:9">
      <c r="A220" s="16"/>
      <c r="B220" s="140" t="s">
        <v>228</v>
      </c>
      <c r="C220" s="137">
        <v>44655</v>
      </c>
      <c r="D220" s="137">
        <v>44656</v>
      </c>
      <c r="E220" s="139"/>
      <c r="F220" s="139"/>
      <c r="G220" s="135" t="s">
        <v>226</v>
      </c>
      <c r="H220" s="7"/>
      <c r="I220" s="11"/>
    </row>
    <row r="221" spans="1:9">
      <c r="A221" s="16"/>
      <c r="B221" s="138" t="s">
        <v>228</v>
      </c>
      <c r="C221" s="137">
        <v>44797</v>
      </c>
      <c r="D221" s="137">
        <v>44798</v>
      </c>
      <c r="E221" s="136"/>
      <c r="F221" s="136"/>
      <c r="G221" s="135" t="s">
        <v>226</v>
      </c>
      <c r="H221" s="7"/>
      <c r="I221" s="11"/>
    </row>
    <row r="222" spans="1:9">
      <c r="A222" s="16"/>
      <c r="B222" s="140" t="s">
        <v>227</v>
      </c>
      <c r="C222" s="137">
        <v>44627</v>
      </c>
      <c r="D222" s="137">
        <v>44629</v>
      </c>
      <c r="E222" s="139"/>
      <c r="F222" s="139"/>
      <c r="G222" s="135" t="s">
        <v>226</v>
      </c>
      <c r="H222" s="7"/>
      <c r="I222" s="11"/>
    </row>
    <row r="223" spans="1:9">
      <c r="A223" s="16"/>
      <c r="B223" s="138" t="s">
        <v>227</v>
      </c>
      <c r="C223" s="137">
        <v>44837</v>
      </c>
      <c r="D223" s="137">
        <v>44864</v>
      </c>
      <c r="E223" s="136"/>
      <c r="F223" s="136"/>
      <c r="G223" s="135" t="s">
        <v>226</v>
      </c>
      <c r="H223" s="7"/>
      <c r="I223" s="11"/>
    </row>
    <row r="224" spans="1:9">
      <c r="A224" s="16"/>
      <c r="B224" s="88"/>
      <c r="C224" s="88"/>
      <c r="D224" s="88"/>
      <c r="E224" s="88"/>
      <c r="F224" s="88"/>
      <c r="G224" s="88"/>
      <c r="H224" s="7"/>
      <c r="I224" s="11"/>
    </row>
    <row r="225" spans="1:9" ht="15.75" thickBot="1">
      <c r="A225" s="16"/>
      <c r="B225" s="12"/>
      <c r="C225" s="12"/>
      <c r="D225" s="12"/>
      <c r="E225" s="12"/>
      <c r="F225" s="12"/>
      <c r="G225" s="12"/>
      <c r="H225" s="7"/>
      <c r="I225" s="11"/>
    </row>
    <row r="226" spans="1:9" ht="15.75" customHeight="1" thickBot="1">
      <c r="A226" s="134" t="s">
        <v>225</v>
      </c>
      <c r="B226" s="191" t="s">
        <v>224</v>
      </c>
      <c r="C226" s="191"/>
      <c r="D226" s="191"/>
      <c r="E226" s="191"/>
      <c r="F226" s="191"/>
      <c r="G226" s="191"/>
      <c r="H226" s="191"/>
      <c r="I226" s="191"/>
    </row>
    <row r="227" spans="1:9">
      <c r="A227" s="16"/>
      <c r="B227" s="12"/>
      <c r="C227" s="12"/>
      <c r="D227" s="12"/>
      <c r="E227" s="12"/>
      <c r="F227" s="12"/>
      <c r="G227" s="12"/>
      <c r="H227" s="7"/>
      <c r="I227" s="11"/>
    </row>
    <row r="228" spans="1:9" ht="38.25" customHeight="1">
      <c r="A228" s="130"/>
      <c r="B228" s="133" t="s">
        <v>175</v>
      </c>
      <c r="C228" s="132" t="s">
        <v>223</v>
      </c>
      <c r="D228" s="132" t="s">
        <v>222</v>
      </c>
      <c r="E228" s="132" t="s">
        <v>221</v>
      </c>
      <c r="F228" s="132" t="s">
        <v>220</v>
      </c>
      <c r="G228" s="131" t="s">
        <v>2</v>
      </c>
      <c r="H228" s="7"/>
      <c r="I228" s="11"/>
    </row>
    <row r="229" spans="1:9">
      <c r="A229" s="130"/>
      <c r="B229" s="91" t="s">
        <v>61</v>
      </c>
      <c r="C229" s="80" t="s">
        <v>61</v>
      </c>
      <c r="D229" s="80" t="s">
        <v>61</v>
      </c>
      <c r="E229" s="80" t="s">
        <v>61</v>
      </c>
      <c r="F229" s="80" t="s">
        <v>61</v>
      </c>
      <c r="G229" s="79" t="s">
        <v>61</v>
      </c>
      <c r="H229" s="7"/>
      <c r="I229" s="11"/>
    </row>
    <row r="230" spans="1:9" ht="15.75" thickBot="1">
      <c r="A230" s="10"/>
      <c r="B230" s="9"/>
      <c r="C230" s="9"/>
      <c r="D230" s="9"/>
      <c r="E230" s="9"/>
      <c r="F230" s="9"/>
      <c r="G230" s="9"/>
      <c r="H230" s="5"/>
      <c r="I230" s="8"/>
    </row>
    <row r="231" spans="1:9" ht="15.75" customHeight="1" thickBot="1">
      <c r="A231" s="129" t="s">
        <v>219</v>
      </c>
      <c r="B231" s="179" t="s">
        <v>218</v>
      </c>
      <c r="C231" s="180"/>
      <c r="D231" s="180"/>
      <c r="E231" s="180"/>
      <c r="F231" s="180"/>
      <c r="G231" s="181"/>
      <c r="H231" s="176" t="s">
        <v>61</v>
      </c>
      <c r="I231" s="178"/>
    </row>
    <row r="232" spans="1:9" ht="15.75" thickBot="1">
      <c r="A232" s="16"/>
      <c r="B232" s="12"/>
      <c r="C232" s="12"/>
      <c r="D232" s="12"/>
      <c r="E232" s="12"/>
      <c r="F232" s="12"/>
      <c r="G232" s="12"/>
      <c r="H232" s="7"/>
      <c r="I232" s="11"/>
    </row>
    <row r="233" spans="1:9" ht="15.75" customHeight="1" thickBot="1">
      <c r="A233" s="47" t="s">
        <v>217</v>
      </c>
      <c r="B233" s="179" t="s">
        <v>216</v>
      </c>
      <c r="C233" s="180"/>
      <c r="D233" s="180"/>
      <c r="E233" s="180"/>
      <c r="F233" s="180"/>
      <c r="G233" s="181"/>
      <c r="H233" s="177" t="s">
        <v>61</v>
      </c>
      <c r="I233" s="178"/>
    </row>
    <row r="234" spans="1:9" ht="15.75" thickBot="1">
      <c r="A234" s="16"/>
      <c r="B234" s="12"/>
      <c r="C234" s="12"/>
      <c r="D234" s="12"/>
      <c r="E234" s="12"/>
      <c r="F234" s="12"/>
      <c r="G234" s="12"/>
      <c r="H234" s="7"/>
      <c r="I234" s="11"/>
    </row>
    <row r="235" spans="1:9" ht="15.75" customHeight="1" thickBot="1">
      <c r="A235" s="47" t="s">
        <v>215</v>
      </c>
      <c r="B235" s="225" t="s">
        <v>214</v>
      </c>
      <c r="C235" s="225"/>
      <c r="D235" s="225"/>
      <c r="E235" s="225"/>
      <c r="F235" s="225"/>
      <c r="G235" s="225"/>
      <c r="H235" s="225"/>
      <c r="I235" s="225"/>
    </row>
    <row r="236" spans="1:9">
      <c r="A236" s="16"/>
      <c r="B236" s="12"/>
      <c r="C236" s="12"/>
      <c r="D236" s="12"/>
      <c r="E236" s="12"/>
      <c r="F236" s="12"/>
      <c r="G236" s="12"/>
      <c r="H236" s="7"/>
      <c r="I236" s="11"/>
    </row>
    <row r="237" spans="1:9" ht="29.25" customHeight="1">
      <c r="A237" s="16"/>
      <c r="B237" s="128" t="s">
        <v>175</v>
      </c>
      <c r="C237" s="127" t="s">
        <v>85</v>
      </c>
      <c r="D237" s="127" t="s">
        <v>207</v>
      </c>
      <c r="E237" s="127" t="s">
        <v>84</v>
      </c>
      <c r="F237" s="127" t="s">
        <v>2</v>
      </c>
      <c r="G237" s="126" t="s">
        <v>206</v>
      </c>
      <c r="H237" s="7"/>
      <c r="I237" s="11"/>
    </row>
    <row r="238" spans="1:9">
      <c r="A238" s="16"/>
      <c r="B238" s="125"/>
      <c r="C238" s="124"/>
      <c r="D238" s="124"/>
      <c r="E238" s="124"/>
      <c r="F238" s="124"/>
      <c r="G238" s="123"/>
      <c r="H238" s="7"/>
      <c r="I238" s="11"/>
    </row>
    <row r="239" spans="1:9" ht="15.75" thickBot="1">
      <c r="A239" s="10"/>
      <c r="B239" s="9"/>
      <c r="C239" s="9"/>
      <c r="D239" s="9"/>
      <c r="E239" s="9"/>
      <c r="F239" s="9"/>
      <c r="G239" s="9"/>
      <c r="H239" s="5"/>
      <c r="I239" s="8"/>
    </row>
    <row r="240" spans="1:9" ht="15.75" thickBot="1">
      <c r="A240" s="129" t="s">
        <v>213</v>
      </c>
      <c r="B240" s="225" t="s">
        <v>212</v>
      </c>
      <c r="C240" s="225"/>
      <c r="D240" s="225"/>
      <c r="E240" s="225"/>
      <c r="F240" s="225"/>
      <c r="G240" s="225"/>
      <c r="H240" s="225"/>
      <c r="I240" s="225"/>
    </row>
    <row r="241" spans="1:9">
      <c r="A241" s="16"/>
      <c r="B241" s="12"/>
      <c r="C241" s="12"/>
      <c r="D241" s="12"/>
      <c r="E241" s="12"/>
      <c r="F241" s="12"/>
      <c r="G241" s="12"/>
      <c r="H241" s="7"/>
      <c r="I241" s="11"/>
    </row>
    <row r="242" spans="1:9" ht="30">
      <c r="A242" s="16"/>
      <c r="B242" s="128" t="s">
        <v>175</v>
      </c>
      <c r="C242" s="127" t="s">
        <v>85</v>
      </c>
      <c r="D242" s="127" t="s">
        <v>207</v>
      </c>
      <c r="E242" s="127" t="s">
        <v>84</v>
      </c>
      <c r="F242" s="127" t="s">
        <v>2</v>
      </c>
      <c r="G242" s="126" t="s">
        <v>206</v>
      </c>
      <c r="H242" s="7"/>
      <c r="I242" s="11"/>
    </row>
    <row r="243" spans="1:9">
      <c r="A243" s="16"/>
      <c r="B243" s="125" t="s">
        <v>61</v>
      </c>
      <c r="C243" s="124" t="s">
        <v>61</v>
      </c>
      <c r="D243" s="124" t="s">
        <v>61</v>
      </c>
      <c r="E243" s="124" t="s">
        <v>61</v>
      </c>
      <c r="F243" s="124" t="s">
        <v>61</v>
      </c>
      <c r="G243" s="123" t="s">
        <v>61</v>
      </c>
      <c r="H243" s="7"/>
      <c r="I243" s="11"/>
    </row>
    <row r="244" spans="1:9" ht="15.75" thickBot="1">
      <c r="A244" s="16"/>
      <c r="B244" s="12"/>
      <c r="C244" s="12"/>
      <c r="D244" s="12"/>
      <c r="E244" s="12"/>
      <c r="F244" s="12"/>
      <c r="G244" s="12"/>
      <c r="H244" s="7"/>
      <c r="I244" s="11"/>
    </row>
    <row r="245" spans="1:9" ht="18" customHeight="1" thickBot="1">
      <c r="A245" s="129" t="s">
        <v>211</v>
      </c>
      <c r="B245" s="183" t="s">
        <v>210</v>
      </c>
      <c r="C245" s="184"/>
      <c r="D245" s="184"/>
      <c r="E245" s="184"/>
      <c r="F245" s="184"/>
      <c r="G245" s="184"/>
      <c r="H245" s="184"/>
      <c r="I245" s="185"/>
    </row>
    <row r="246" spans="1:9">
      <c r="A246" s="16"/>
      <c r="B246" s="12"/>
      <c r="C246" s="12"/>
      <c r="D246" s="12"/>
      <c r="E246" s="12"/>
      <c r="F246" s="12"/>
      <c r="G246" s="12"/>
      <c r="H246" s="7"/>
      <c r="I246" s="11"/>
    </row>
    <row r="247" spans="1:9" ht="30">
      <c r="A247" s="16"/>
      <c r="B247" s="128" t="s">
        <v>175</v>
      </c>
      <c r="C247" s="127" t="s">
        <v>85</v>
      </c>
      <c r="D247" s="127" t="s">
        <v>207</v>
      </c>
      <c r="E247" s="127" t="s">
        <v>84</v>
      </c>
      <c r="F247" s="127" t="s">
        <v>2</v>
      </c>
      <c r="G247" s="126" t="s">
        <v>206</v>
      </c>
      <c r="H247" s="7"/>
      <c r="I247" s="11"/>
    </row>
    <row r="248" spans="1:9">
      <c r="A248" s="16"/>
      <c r="B248" s="125" t="s">
        <v>61</v>
      </c>
      <c r="C248" s="125" t="s">
        <v>61</v>
      </c>
      <c r="D248" s="125" t="s">
        <v>61</v>
      </c>
      <c r="E248" s="125" t="s">
        <v>61</v>
      </c>
      <c r="F248" s="125" t="s">
        <v>61</v>
      </c>
      <c r="G248" s="125" t="s">
        <v>61</v>
      </c>
      <c r="H248" s="7"/>
      <c r="I248" s="11"/>
    </row>
    <row r="249" spans="1:9" ht="15.75" thickBot="1">
      <c r="A249" s="16"/>
      <c r="B249" s="12"/>
      <c r="C249" s="12"/>
      <c r="D249" s="12"/>
      <c r="E249" s="12"/>
      <c r="F249" s="12"/>
      <c r="G249" s="12"/>
      <c r="H249" s="7"/>
      <c r="I249" s="11"/>
    </row>
    <row r="250" spans="1:9" ht="15.75" customHeight="1" thickBot="1">
      <c r="A250" s="47" t="s">
        <v>209</v>
      </c>
      <c r="B250" s="183" t="s">
        <v>208</v>
      </c>
      <c r="C250" s="184"/>
      <c r="D250" s="184"/>
      <c r="E250" s="184"/>
      <c r="F250" s="184"/>
      <c r="G250" s="184"/>
      <c r="H250" s="184"/>
      <c r="I250" s="185"/>
    </row>
    <row r="251" spans="1:9">
      <c r="A251" s="16"/>
      <c r="B251" s="12"/>
      <c r="C251" s="12"/>
      <c r="D251" s="12"/>
      <c r="E251" s="12"/>
      <c r="F251" s="12"/>
      <c r="G251" s="12"/>
      <c r="H251" s="7"/>
      <c r="I251" s="11"/>
    </row>
    <row r="252" spans="1:9" ht="30">
      <c r="A252" s="16"/>
      <c r="B252" s="128" t="s">
        <v>175</v>
      </c>
      <c r="C252" s="127" t="s">
        <v>85</v>
      </c>
      <c r="D252" s="127" t="s">
        <v>207</v>
      </c>
      <c r="E252" s="127" t="s">
        <v>84</v>
      </c>
      <c r="F252" s="127" t="s">
        <v>2</v>
      </c>
      <c r="G252" s="126" t="s">
        <v>206</v>
      </c>
      <c r="H252" s="7"/>
      <c r="I252" s="11"/>
    </row>
    <row r="253" spans="1:9">
      <c r="A253" s="16"/>
      <c r="B253" s="125" t="s">
        <v>61</v>
      </c>
      <c r="C253" s="124" t="s">
        <v>61</v>
      </c>
      <c r="D253" s="124" t="s">
        <v>61</v>
      </c>
      <c r="E253" s="124" t="s">
        <v>61</v>
      </c>
      <c r="F253" s="124" t="s">
        <v>61</v>
      </c>
      <c r="G253" s="123" t="s">
        <v>61</v>
      </c>
      <c r="H253" s="7"/>
      <c r="I253" s="11"/>
    </row>
    <row r="254" spans="1:9" ht="15.75" thickBot="1">
      <c r="A254" s="16"/>
      <c r="B254" s="12"/>
      <c r="C254" s="12"/>
      <c r="D254" s="12"/>
      <c r="E254" s="12"/>
      <c r="F254" s="12"/>
      <c r="G254" s="12"/>
      <c r="H254" s="7"/>
      <c r="I254" s="11"/>
    </row>
    <row r="255" spans="1:9" ht="15.75" customHeight="1" thickBot="1">
      <c r="A255" s="47" t="s">
        <v>187</v>
      </c>
      <c r="B255" s="183" t="s">
        <v>205</v>
      </c>
      <c r="C255" s="184"/>
      <c r="D255" s="184"/>
      <c r="E255" s="184"/>
      <c r="F255" s="184"/>
      <c r="G255" s="184"/>
      <c r="H255" s="184"/>
      <c r="I255" s="185"/>
    </row>
    <row r="256" spans="1:9">
      <c r="A256" s="16"/>
      <c r="B256" s="12"/>
      <c r="C256" s="12"/>
      <c r="D256" s="12"/>
      <c r="E256" s="12"/>
      <c r="F256" s="12"/>
      <c r="G256" s="12"/>
      <c r="H256" s="7"/>
      <c r="I256" s="11"/>
    </row>
    <row r="257" spans="1:9">
      <c r="A257" s="16"/>
      <c r="B257" s="12"/>
      <c r="C257" s="121" t="s">
        <v>193</v>
      </c>
      <c r="D257" s="121" t="s">
        <v>192</v>
      </c>
      <c r="E257" s="122" t="s">
        <v>201</v>
      </c>
      <c r="F257" s="12"/>
      <c r="G257" s="7"/>
      <c r="H257" s="7"/>
      <c r="I257" s="6"/>
    </row>
    <row r="258" spans="1:9">
      <c r="A258" s="16"/>
      <c r="B258" s="12"/>
      <c r="C258" s="119" t="s">
        <v>119</v>
      </c>
      <c r="D258" s="27" t="s">
        <v>190</v>
      </c>
      <c r="E258" s="27">
        <v>200</v>
      </c>
      <c r="F258" s="12"/>
      <c r="G258" s="7"/>
      <c r="H258" s="7"/>
      <c r="I258" s="6"/>
    </row>
    <row r="259" spans="1:9">
      <c r="A259" s="16"/>
      <c r="B259" s="12"/>
      <c r="C259" s="119" t="s">
        <v>190</v>
      </c>
      <c r="D259" s="27" t="s">
        <v>119</v>
      </c>
      <c r="E259" s="27">
        <v>200</v>
      </c>
      <c r="F259" s="12"/>
      <c r="G259" s="7"/>
      <c r="H259" s="7"/>
      <c r="I259" s="6"/>
    </row>
    <row r="260" spans="1:9">
      <c r="A260" s="16"/>
      <c r="B260" s="12"/>
      <c r="C260" s="119" t="s">
        <v>119</v>
      </c>
      <c r="D260" s="27" t="s">
        <v>189</v>
      </c>
      <c r="E260" s="27">
        <v>200</v>
      </c>
      <c r="F260" s="12"/>
      <c r="G260" s="7"/>
      <c r="H260" s="7"/>
      <c r="I260" s="6"/>
    </row>
    <row r="261" spans="1:9">
      <c r="A261" s="16"/>
      <c r="B261" s="12"/>
      <c r="C261" s="119" t="s">
        <v>189</v>
      </c>
      <c r="D261" s="27" t="s">
        <v>119</v>
      </c>
      <c r="E261" s="27">
        <v>200</v>
      </c>
      <c r="F261" s="12"/>
      <c r="G261" s="7"/>
      <c r="H261" s="7"/>
      <c r="I261" s="6"/>
    </row>
    <row r="262" spans="1:9">
      <c r="A262" s="16"/>
      <c r="B262" s="12"/>
      <c r="C262" s="119" t="s">
        <v>119</v>
      </c>
      <c r="D262" s="27" t="s">
        <v>188</v>
      </c>
      <c r="E262" s="27">
        <v>200</v>
      </c>
      <c r="F262" s="12"/>
      <c r="G262" s="7"/>
      <c r="H262" s="7"/>
      <c r="I262" s="6"/>
    </row>
    <row r="263" spans="1:9">
      <c r="A263" s="16"/>
      <c r="B263" s="12"/>
      <c r="C263" s="118" t="s">
        <v>188</v>
      </c>
      <c r="D263" s="117" t="s">
        <v>119</v>
      </c>
      <c r="E263" s="27">
        <v>200</v>
      </c>
      <c r="F263" s="12"/>
      <c r="G263" s="7"/>
      <c r="H263" s="7"/>
      <c r="I263" s="6"/>
    </row>
    <row r="264" spans="1:9" ht="15.75" thickBot="1">
      <c r="A264" s="16"/>
      <c r="B264" s="12"/>
      <c r="C264" s="12"/>
      <c r="D264" s="12"/>
      <c r="E264" s="12"/>
      <c r="F264" s="12"/>
      <c r="G264" s="12"/>
      <c r="H264" s="7"/>
      <c r="I264" s="11"/>
    </row>
    <row r="265" spans="1:9" ht="15.75" customHeight="1" thickBot="1">
      <c r="A265" s="47" t="s">
        <v>187</v>
      </c>
      <c r="B265" s="183" t="s">
        <v>204</v>
      </c>
      <c r="C265" s="184"/>
      <c r="D265" s="184"/>
      <c r="E265" s="184"/>
      <c r="F265" s="184"/>
      <c r="G265" s="184"/>
      <c r="H265" s="184"/>
      <c r="I265" s="185"/>
    </row>
    <row r="266" spans="1:9">
      <c r="A266" s="16"/>
      <c r="B266" s="12"/>
      <c r="C266" s="12"/>
      <c r="D266" s="12"/>
      <c r="E266" s="12"/>
      <c r="F266" s="12"/>
      <c r="G266" s="12"/>
      <c r="H266" s="7"/>
      <c r="I266" s="11"/>
    </row>
    <row r="267" spans="1:9">
      <c r="A267" s="16"/>
      <c r="B267" s="12"/>
      <c r="C267" s="121" t="s">
        <v>193</v>
      </c>
      <c r="D267" s="121" t="s">
        <v>192</v>
      </c>
      <c r="E267" s="120" t="s">
        <v>191</v>
      </c>
      <c r="F267" s="12"/>
      <c r="G267" s="12"/>
      <c r="H267" s="7"/>
      <c r="I267" s="11"/>
    </row>
    <row r="268" spans="1:9">
      <c r="A268" s="16"/>
      <c r="B268" s="12"/>
      <c r="C268" s="119" t="s">
        <v>119</v>
      </c>
      <c r="D268" s="27" t="s">
        <v>190</v>
      </c>
      <c r="E268" s="116">
        <v>400</v>
      </c>
      <c r="F268" s="12"/>
      <c r="G268" s="12"/>
      <c r="H268" s="7"/>
      <c r="I268" s="11"/>
    </row>
    <row r="269" spans="1:9">
      <c r="A269" s="16"/>
      <c r="B269" s="12"/>
      <c r="C269" s="119" t="s">
        <v>190</v>
      </c>
      <c r="D269" s="27" t="s">
        <v>119</v>
      </c>
      <c r="E269" s="116">
        <v>400</v>
      </c>
      <c r="F269" s="12"/>
      <c r="G269" s="12"/>
      <c r="H269" s="7"/>
      <c r="I269" s="11"/>
    </row>
    <row r="270" spans="1:9">
      <c r="A270" s="16"/>
      <c r="B270" s="12"/>
      <c r="C270" s="119" t="s">
        <v>119</v>
      </c>
      <c r="D270" s="27" t="s">
        <v>189</v>
      </c>
      <c r="E270" s="116">
        <v>400</v>
      </c>
      <c r="F270" s="12"/>
      <c r="G270" s="12"/>
      <c r="H270" s="7"/>
      <c r="I270" s="11"/>
    </row>
    <row r="271" spans="1:9">
      <c r="A271" s="16"/>
      <c r="B271" s="12"/>
      <c r="C271" s="119" t="s">
        <v>189</v>
      </c>
      <c r="D271" s="27" t="s">
        <v>119</v>
      </c>
      <c r="E271" s="116">
        <v>400</v>
      </c>
      <c r="F271" s="12"/>
      <c r="G271" s="12"/>
      <c r="H271" s="7"/>
      <c r="I271" s="11"/>
    </row>
    <row r="272" spans="1:9">
      <c r="A272" s="16"/>
      <c r="B272" s="12"/>
      <c r="C272" s="119" t="s">
        <v>119</v>
      </c>
      <c r="D272" s="27" t="s">
        <v>188</v>
      </c>
      <c r="E272" s="116">
        <v>300</v>
      </c>
      <c r="F272" s="12"/>
      <c r="G272" s="12"/>
      <c r="H272" s="7"/>
      <c r="I272" s="11"/>
    </row>
    <row r="273" spans="1:9">
      <c r="A273" s="16"/>
      <c r="B273" s="12"/>
      <c r="C273" s="118" t="s">
        <v>188</v>
      </c>
      <c r="D273" s="117" t="s">
        <v>119</v>
      </c>
      <c r="E273" s="116">
        <v>300</v>
      </c>
      <c r="F273" s="12"/>
      <c r="G273" s="12"/>
      <c r="H273" s="7"/>
      <c r="I273" s="11"/>
    </row>
    <row r="274" spans="1:9" ht="15.75" thickBot="1">
      <c r="A274" s="16"/>
      <c r="B274" s="12"/>
      <c r="C274" s="12"/>
      <c r="D274" s="12"/>
      <c r="E274" s="12"/>
      <c r="F274" s="12"/>
      <c r="G274" s="12"/>
      <c r="H274" s="7"/>
      <c r="I274" s="11"/>
    </row>
    <row r="275" spans="1:9" ht="15.75" customHeight="1" thickBot="1">
      <c r="A275" s="47" t="s">
        <v>187</v>
      </c>
      <c r="B275" s="176" t="s">
        <v>203</v>
      </c>
      <c r="C275" s="177"/>
      <c r="D275" s="177"/>
      <c r="E275" s="177"/>
      <c r="F275" s="177"/>
      <c r="G275" s="177"/>
      <c r="H275" s="177"/>
      <c r="I275" s="178"/>
    </row>
    <row r="276" spans="1:9" ht="15.75" customHeight="1">
      <c r="A276" s="16"/>
      <c r="B276" s="7"/>
      <c r="C276" s="7"/>
      <c r="D276" s="7"/>
      <c r="E276" s="7"/>
      <c r="F276" s="7"/>
      <c r="G276" s="7"/>
      <c r="H276" s="7"/>
      <c r="I276" s="11"/>
    </row>
    <row r="277" spans="1:9" ht="15.75" customHeight="1">
      <c r="A277" s="16"/>
      <c r="B277" s="7"/>
      <c r="C277" s="121" t="s">
        <v>193</v>
      </c>
      <c r="D277" s="121" t="s">
        <v>192</v>
      </c>
      <c r="E277" s="120" t="s">
        <v>191</v>
      </c>
      <c r="F277" s="7"/>
      <c r="G277" s="7"/>
      <c r="H277" s="7"/>
      <c r="I277" s="11"/>
    </row>
    <row r="278" spans="1:9" ht="15.75" customHeight="1">
      <c r="A278" s="16"/>
      <c r="B278" s="7"/>
      <c r="C278" s="119" t="s">
        <v>119</v>
      </c>
      <c r="D278" s="27" t="s">
        <v>190</v>
      </c>
      <c r="E278" s="116">
        <f t="shared" ref="E278:E283" si="2">E268</f>
        <v>400</v>
      </c>
      <c r="F278" s="7"/>
      <c r="G278" s="7"/>
      <c r="H278" s="7"/>
      <c r="I278" s="11"/>
    </row>
    <row r="279" spans="1:9" ht="15.75" customHeight="1">
      <c r="A279" s="16"/>
      <c r="B279" s="7"/>
      <c r="C279" s="119" t="s">
        <v>190</v>
      </c>
      <c r="D279" s="27" t="s">
        <v>119</v>
      </c>
      <c r="E279" s="116">
        <f t="shared" si="2"/>
        <v>400</v>
      </c>
      <c r="F279" s="7"/>
      <c r="G279" s="7"/>
      <c r="H279" s="7"/>
      <c r="I279" s="11"/>
    </row>
    <row r="280" spans="1:9" ht="15.75" customHeight="1">
      <c r="A280" s="16"/>
      <c r="B280" s="7"/>
      <c r="C280" s="119" t="s">
        <v>119</v>
      </c>
      <c r="D280" s="27" t="s">
        <v>189</v>
      </c>
      <c r="E280" s="116">
        <f t="shared" si="2"/>
        <v>400</v>
      </c>
      <c r="F280" s="7"/>
      <c r="G280" s="7"/>
      <c r="H280" s="7"/>
      <c r="I280" s="11"/>
    </row>
    <row r="281" spans="1:9" ht="15.75" customHeight="1">
      <c r="A281" s="16"/>
      <c r="B281" s="7"/>
      <c r="C281" s="119" t="s">
        <v>189</v>
      </c>
      <c r="D281" s="27" t="s">
        <v>119</v>
      </c>
      <c r="E281" s="116">
        <f t="shared" si="2"/>
        <v>400</v>
      </c>
      <c r="F281" s="7"/>
      <c r="G281" s="7"/>
      <c r="H281" s="7"/>
      <c r="I281" s="11"/>
    </row>
    <row r="282" spans="1:9" ht="15.75" customHeight="1">
      <c r="A282" s="16"/>
      <c r="B282" s="12"/>
      <c r="C282" s="119" t="s">
        <v>119</v>
      </c>
      <c r="D282" s="27" t="s">
        <v>188</v>
      </c>
      <c r="E282" s="116">
        <f t="shared" si="2"/>
        <v>300</v>
      </c>
      <c r="F282" s="12"/>
      <c r="G282" s="12"/>
      <c r="H282" s="7"/>
      <c r="I282" s="11"/>
    </row>
    <row r="283" spans="1:9" ht="15.75" customHeight="1">
      <c r="A283" s="16"/>
      <c r="B283" s="12"/>
      <c r="C283" s="118" t="s">
        <v>188</v>
      </c>
      <c r="D283" s="117" t="s">
        <v>119</v>
      </c>
      <c r="E283" s="116">
        <f t="shared" si="2"/>
        <v>300</v>
      </c>
      <c r="F283" s="12"/>
      <c r="G283" s="12"/>
      <c r="H283" s="7"/>
      <c r="I283" s="11"/>
    </row>
    <row r="284" spans="1:9" ht="15.75" thickBot="1">
      <c r="A284" s="16"/>
      <c r="B284" s="12"/>
      <c r="C284" s="12"/>
      <c r="D284" s="12"/>
      <c r="E284" s="12"/>
      <c r="F284" s="12"/>
      <c r="G284" s="12"/>
      <c r="H284" s="7"/>
      <c r="I284" s="11"/>
    </row>
    <row r="285" spans="1:9" ht="15.75" customHeight="1" thickBot="1">
      <c r="A285" s="47" t="s">
        <v>187</v>
      </c>
      <c r="B285" s="183" t="s">
        <v>202</v>
      </c>
      <c r="C285" s="184"/>
      <c r="D285" s="184"/>
      <c r="E285" s="184"/>
      <c r="F285" s="184"/>
      <c r="G285" s="184"/>
      <c r="H285" s="184"/>
      <c r="I285" s="185"/>
    </row>
    <row r="286" spans="1:9">
      <c r="A286" s="16"/>
      <c r="B286" s="12"/>
      <c r="C286" s="12"/>
      <c r="D286" s="12"/>
      <c r="E286" s="12"/>
      <c r="F286" s="12"/>
      <c r="G286" s="12"/>
      <c r="H286" s="7"/>
      <c r="I286" s="11"/>
    </row>
    <row r="287" spans="1:9">
      <c r="A287" s="16"/>
      <c r="B287" s="12"/>
      <c r="C287" s="121" t="s">
        <v>193</v>
      </c>
      <c r="D287" s="121" t="s">
        <v>192</v>
      </c>
      <c r="E287" s="122" t="s">
        <v>201</v>
      </c>
      <c r="F287" s="12"/>
      <c r="G287" s="7"/>
      <c r="H287" s="7"/>
      <c r="I287" s="6"/>
    </row>
    <row r="288" spans="1:9">
      <c r="A288" s="16"/>
      <c r="B288" s="12"/>
      <c r="C288" s="119" t="s">
        <v>119</v>
      </c>
      <c r="D288" s="27" t="s">
        <v>190</v>
      </c>
      <c r="E288" s="27">
        <v>200</v>
      </c>
      <c r="F288" s="12"/>
      <c r="G288" s="7"/>
      <c r="H288" s="7"/>
      <c r="I288" s="6"/>
    </row>
    <row r="289" spans="1:9">
      <c r="A289" s="16"/>
      <c r="B289" s="12"/>
      <c r="C289" s="119" t="s">
        <v>190</v>
      </c>
      <c r="D289" s="27" t="s">
        <v>119</v>
      </c>
      <c r="E289" s="27">
        <v>200</v>
      </c>
      <c r="F289" s="12"/>
      <c r="G289" s="7"/>
      <c r="H289" s="7"/>
      <c r="I289" s="6"/>
    </row>
    <row r="290" spans="1:9">
      <c r="A290" s="16"/>
      <c r="B290" s="12"/>
      <c r="C290" s="119" t="s">
        <v>119</v>
      </c>
      <c r="D290" s="27" t="s">
        <v>189</v>
      </c>
      <c r="E290" s="27">
        <v>200</v>
      </c>
      <c r="F290" s="12"/>
      <c r="G290" s="7"/>
      <c r="H290" s="7"/>
      <c r="I290" s="6"/>
    </row>
    <row r="291" spans="1:9">
      <c r="A291" s="16"/>
      <c r="B291" s="12"/>
      <c r="C291" s="119" t="s">
        <v>189</v>
      </c>
      <c r="D291" s="27" t="s">
        <v>119</v>
      </c>
      <c r="E291" s="27">
        <v>200</v>
      </c>
      <c r="F291" s="12"/>
      <c r="G291" s="7"/>
      <c r="H291" s="7"/>
      <c r="I291" s="6"/>
    </row>
    <row r="292" spans="1:9">
      <c r="A292" s="16"/>
      <c r="B292" s="12"/>
      <c r="C292" s="119" t="s">
        <v>119</v>
      </c>
      <c r="D292" s="27" t="s">
        <v>188</v>
      </c>
      <c r="E292" s="27">
        <v>200</v>
      </c>
      <c r="F292" s="12"/>
      <c r="G292" s="7"/>
      <c r="H292" s="7"/>
      <c r="I292" s="6"/>
    </row>
    <row r="293" spans="1:9">
      <c r="A293" s="16"/>
      <c r="B293" s="12"/>
      <c r="C293" s="118" t="s">
        <v>188</v>
      </c>
      <c r="D293" s="117" t="s">
        <v>119</v>
      </c>
      <c r="E293" s="117">
        <v>200</v>
      </c>
      <c r="F293" s="12"/>
      <c r="G293" s="7"/>
      <c r="H293" s="7"/>
      <c r="I293" s="6"/>
    </row>
    <row r="294" spans="1:9" ht="15.75" thickBot="1">
      <c r="A294" s="16"/>
      <c r="B294" s="12"/>
      <c r="C294" s="12"/>
      <c r="D294" s="12"/>
      <c r="E294" s="12"/>
      <c r="F294" s="12"/>
      <c r="G294" s="12"/>
      <c r="H294" s="7"/>
      <c r="I294" s="11"/>
    </row>
    <row r="295" spans="1:9" ht="15.75" customHeight="1" thickBot="1">
      <c r="A295" s="47" t="s">
        <v>187</v>
      </c>
      <c r="B295" s="183" t="s">
        <v>200</v>
      </c>
      <c r="C295" s="184"/>
      <c r="D295" s="184"/>
      <c r="E295" s="184"/>
      <c r="F295" s="184"/>
      <c r="G295" s="184"/>
      <c r="H295" s="184"/>
      <c r="I295" s="185"/>
    </row>
    <row r="296" spans="1:9">
      <c r="A296" s="16"/>
      <c r="B296" s="12"/>
      <c r="C296" s="12"/>
      <c r="D296" s="12"/>
      <c r="E296" s="12"/>
      <c r="F296" s="12"/>
      <c r="G296" s="12"/>
      <c r="H296" s="7"/>
      <c r="I296" s="11"/>
    </row>
    <row r="297" spans="1:9">
      <c r="A297" s="16"/>
      <c r="B297" s="12"/>
      <c r="C297" s="121" t="s">
        <v>193</v>
      </c>
      <c r="D297" s="121" t="s">
        <v>192</v>
      </c>
      <c r="E297" s="120" t="s">
        <v>191</v>
      </c>
      <c r="F297" s="12"/>
      <c r="G297" s="12"/>
      <c r="H297" s="7"/>
      <c r="I297" s="11"/>
    </row>
    <row r="298" spans="1:9">
      <c r="A298" s="16"/>
      <c r="B298" s="12"/>
      <c r="C298" s="119" t="s">
        <v>119</v>
      </c>
      <c r="D298" s="27" t="s">
        <v>190</v>
      </c>
      <c r="E298" s="116">
        <f t="shared" ref="E298:E303" si="3">E268</f>
        <v>400</v>
      </c>
      <c r="F298" s="12"/>
      <c r="G298" s="12"/>
      <c r="H298" s="7"/>
      <c r="I298" s="11"/>
    </row>
    <row r="299" spans="1:9">
      <c r="A299" s="16"/>
      <c r="B299" s="12"/>
      <c r="C299" s="119" t="s">
        <v>190</v>
      </c>
      <c r="D299" s="27" t="s">
        <v>119</v>
      </c>
      <c r="E299" s="116">
        <f t="shared" si="3"/>
        <v>400</v>
      </c>
      <c r="F299" s="12"/>
      <c r="G299" s="12"/>
      <c r="H299" s="7"/>
      <c r="I299" s="11"/>
    </row>
    <row r="300" spans="1:9">
      <c r="A300" s="16"/>
      <c r="B300" s="12"/>
      <c r="C300" s="119" t="s">
        <v>119</v>
      </c>
      <c r="D300" s="27" t="s">
        <v>189</v>
      </c>
      <c r="E300" s="116">
        <f t="shared" si="3"/>
        <v>400</v>
      </c>
      <c r="F300" s="12"/>
      <c r="G300" s="12"/>
      <c r="H300" s="7"/>
      <c r="I300" s="11"/>
    </row>
    <row r="301" spans="1:9">
      <c r="A301" s="16"/>
      <c r="B301" s="12"/>
      <c r="C301" s="119" t="s">
        <v>189</v>
      </c>
      <c r="D301" s="27" t="s">
        <v>119</v>
      </c>
      <c r="E301" s="116">
        <f t="shared" si="3"/>
        <v>400</v>
      </c>
      <c r="F301" s="12"/>
      <c r="G301" s="12"/>
      <c r="H301" s="7"/>
      <c r="I301" s="11"/>
    </row>
    <row r="302" spans="1:9">
      <c r="A302" s="16"/>
      <c r="B302" s="12"/>
      <c r="C302" s="119" t="s">
        <v>119</v>
      </c>
      <c r="D302" s="27" t="s">
        <v>188</v>
      </c>
      <c r="E302" s="116">
        <f t="shared" si="3"/>
        <v>300</v>
      </c>
      <c r="F302" s="12"/>
      <c r="G302" s="12"/>
      <c r="H302" s="7"/>
      <c r="I302" s="11"/>
    </row>
    <row r="303" spans="1:9">
      <c r="A303" s="16"/>
      <c r="B303" s="12"/>
      <c r="C303" s="118" t="s">
        <v>188</v>
      </c>
      <c r="D303" s="117" t="s">
        <v>119</v>
      </c>
      <c r="E303" s="116">
        <f t="shared" si="3"/>
        <v>300</v>
      </c>
      <c r="F303" s="12"/>
      <c r="G303" s="12"/>
      <c r="H303" s="7"/>
      <c r="I303" s="11"/>
    </row>
    <row r="304" spans="1:9" ht="15.75" thickBot="1">
      <c r="A304" s="16"/>
      <c r="B304" s="12"/>
      <c r="C304" s="12"/>
      <c r="D304" s="12"/>
      <c r="E304" s="12"/>
      <c r="F304" s="12"/>
      <c r="G304" s="12"/>
      <c r="H304" s="7"/>
      <c r="I304" s="11"/>
    </row>
    <row r="305" spans="1:9" ht="15.75" customHeight="1" thickBot="1">
      <c r="A305" s="47" t="s">
        <v>187</v>
      </c>
      <c r="B305" s="176" t="s">
        <v>199</v>
      </c>
      <c r="C305" s="177"/>
      <c r="D305" s="177"/>
      <c r="E305" s="177"/>
      <c r="F305" s="177"/>
      <c r="G305" s="177"/>
      <c r="H305" s="177"/>
      <c r="I305" s="178"/>
    </row>
    <row r="306" spans="1:9" ht="15.75" customHeight="1">
      <c r="A306" s="16"/>
      <c r="B306" s="7"/>
      <c r="C306" s="7"/>
      <c r="D306" s="7"/>
      <c r="E306" s="7"/>
      <c r="F306" s="7"/>
      <c r="G306" s="7"/>
      <c r="H306" s="7"/>
      <c r="I306" s="11"/>
    </row>
    <row r="307" spans="1:9" ht="15.75" customHeight="1">
      <c r="A307" s="16"/>
      <c r="B307" s="7"/>
      <c r="C307" s="121" t="s">
        <v>193</v>
      </c>
      <c r="D307" s="121" t="s">
        <v>192</v>
      </c>
      <c r="E307" s="120" t="s">
        <v>191</v>
      </c>
      <c r="F307" s="7"/>
      <c r="G307" s="7"/>
      <c r="H307" s="7"/>
      <c r="I307" s="11"/>
    </row>
    <row r="308" spans="1:9" ht="15.75" customHeight="1">
      <c r="A308" s="16"/>
      <c r="B308" s="7"/>
      <c r="C308" s="119" t="s">
        <v>119</v>
      </c>
      <c r="D308" s="27" t="s">
        <v>190</v>
      </c>
      <c r="E308" s="116">
        <f t="shared" ref="E308:E313" si="4">E298</f>
        <v>400</v>
      </c>
      <c r="F308" s="7"/>
      <c r="G308" s="7"/>
      <c r="H308" s="7"/>
      <c r="I308" s="11"/>
    </row>
    <row r="309" spans="1:9" ht="15.75" customHeight="1">
      <c r="A309" s="16"/>
      <c r="B309" s="7"/>
      <c r="C309" s="119" t="s">
        <v>190</v>
      </c>
      <c r="D309" s="27" t="s">
        <v>119</v>
      </c>
      <c r="E309" s="116">
        <f t="shared" si="4"/>
        <v>400</v>
      </c>
      <c r="F309" s="7"/>
      <c r="G309" s="7"/>
      <c r="H309" s="7"/>
      <c r="I309" s="11"/>
    </row>
    <row r="310" spans="1:9" ht="15.75" customHeight="1">
      <c r="A310" s="16"/>
      <c r="B310" s="7"/>
      <c r="C310" s="119" t="s">
        <v>119</v>
      </c>
      <c r="D310" s="27" t="s">
        <v>189</v>
      </c>
      <c r="E310" s="116">
        <f t="shared" si="4"/>
        <v>400</v>
      </c>
      <c r="F310" s="7"/>
      <c r="G310" s="7"/>
      <c r="H310" s="7"/>
      <c r="I310" s="11"/>
    </row>
    <row r="311" spans="1:9" ht="15.75" customHeight="1">
      <c r="A311" s="16"/>
      <c r="B311" s="7"/>
      <c r="C311" s="119" t="s">
        <v>189</v>
      </c>
      <c r="D311" s="27" t="s">
        <v>119</v>
      </c>
      <c r="E311" s="116">
        <f t="shared" si="4"/>
        <v>400</v>
      </c>
      <c r="F311" s="7"/>
      <c r="G311" s="7"/>
      <c r="H311" s="7"/>
      <c r="I311" s="11"/>
    </row>
    <row r="312" spans="1:9" ht="15.75" customHeight="1">
      <c r="A312" s="16"/>
      <c r="B312" s="7"/>
      <c r="C312" s="119" t="s">
        <v>119</v>
      </c>
      <c r="D312" s="27" t="s">
        <v>188</v>
      </c>
      <c r="E312" s="116">
        <f t="shared" si="4"/>
        <v>300</v>
      </c>
      <c r="F312" s="7"/>
      <c r="G312" s="7"/>
      <c r="H312" s="7"/>
      <c r="I312" s="11"/>
    </row>
    <row r="313" spans="1:9" ht="15.75" customHeight="1">
      <c r="A313" s="16"/>
      <c r="B313" s="7"/>
      <c r="C313" s="118" t="s">
        <v>188</v>
      </c>
      <c r="D313" s="117" t="s">
        <v>119</v>
      </c>
      <c r="E313" s="116">
        <f t="shared" si="4"/>
        <v>300</v>
      </c>
      <c r="F313" s="7"/>
      <c r="G313" s="7"/>
      <c r="H313" s="7"/>
      <c r="I313" s="11"/>
    </row>
    <row r="314" spans="1:9" ht="15.75" customHeight="1">
      <c r="A314" s="16"/>
      <c r="B314" s="7"/>
      <c r="C314" s="7"/>
      <c r="D314" s="7"/>
      <c r="E314" s="7"/>
      <c r="F314" s="7"/>
      <c r="G314" s="7"/>
      <c r="H314" s="7"/>
      <c r="I314" s="11"/>
    </row>
    <row r="315" spans="1:9" ht="15.75" thickBot="1">
      <c r="A315" s="16"/>
      <c r="B315" s="12"/>
      <c r="C315" s="12"/>
      <c r="D315" s="12"/>
      <c r="E315" s="12"/>
      <c r="F315" s="12"/>
      <c r="G315" s="12"/>
      <c r="H315" s="7"/>
      <c r="I315" s="11"/>
    </row>
    <row r="316" spans="1:9" ht="15.75" customHeight="1" thickBot="1">
      <c r="A316" s="47" t="s">
        <v>187</v>
      </c>
      <c r="B316" s="183" t="s">
        <v>198</v>
      </c>
      <c r="C316" s="184"/>
      <c r="D316" s="184"/>
      <c r="E316" s="184"/>
      <c r="F316" s="184"/>
      <c r="G316" s="184"/>
      <c r="H316" s="184"/>
      <c r="I316" s="185"/>
    </row>
    <row r="317" spans="1:9">
      <c r="A317" s="16"/>
      <c r="B317" s="12"/>
      <c r="C317" s="12"/>
      <c r="D317" s="12"/>
      <c r="E317" s="12"/>
      <c r="F317" s="12"/>
      <c r="G317" s="12"/>
      <c r="H317" s="7"/>
      <c r="I317" s="11"/>
    </row>
    <row r="318" spans="1:9">
      <c r="A318" s="16"/>
      <c r="B318" s="12"/>
      <c r="C318" s="121" t="s">
        <v>193</v>
      </c>
      <c r="D318" s="121" t="s">
        <v>192</v>
      </c>
      <c r="E318" s="120" t="s">
        <v>191</v>
      </c>
      <c r="F318" s="12"/>
      <c r="G318" s="12"/>
      <c r="H318" s="7"/>
      <c r="I318" s="11"/>
    </row>
    <row r="319" spans="1:9">
      <c r="A319" s="16"/>
      <c r="B319" s="12"/>
      <c r="C319" s="119" t="s">
        <v>119</v>
      </c>
      <c r="D319" s="27" t="s">
        <v>190</v>
      </c>
      <c r="E319" s="116">
        <f t="shared" ref="E319:E324" si="5">E329</f>
        <v>400</v>
      </c>
      <c r="F319" s="12"/>
      <c r="G319" s="12"/>
      <c r="H319" s="7"/>
      <c r="I319" s="11"/>
    </row>
    <row r="320" spans="1:9">
      <c r="A320" s="16"/>
      <c r="B320" s="12"/>
      <c r="C320" s="119" t="s">
        <v>190</v>
      </c>
      <c r="D320" s="27" t="s">
        <v>119</v>
      </c>
      <c r="E320" s="116">
        <f t="shared" si="5"/>
        <v>400</v>
      </c>
      <c r="F320" s="12"/>
      <c r="G320" s="12"/>
      <c r="H320" s="7"/>
      <c r="I320" s="11"/>
    </row>
    <row r="321" spans="1:9">
      <c r="A321" s="16"/>
      <c r="B321" s="12"/>
      <c r="C321" s="119" t="s">
        <v>119</v>
      </c>
      <c r="D321" s="27" t="s">
        <v>189</v>
      </c>
      <c r="E321" s="116">
        <f t="shared" si="5"/>
        <v>400</v>
      </c>
      <c r="F321" s="12"/>
      <c r="G321" s="12"/>
      <c r="H321" s="7"/>
      <c r="I321" s="11"/>
    </row>
    <row r="322" spans="1:9">
      <c r="A322" s="16"/>
      <c r="B322" s="12"/>
      <c r="C322" s="119" t="s">
        <v>189</v>
      </c>
      <c r="D322" s="27" t="s">
        <v>119</v>
      </c>
      <c r="E322" s="116">
        <f t="shared" si="5"/>
        <v>400</v>
      </c>
      <c r="F322" s="12"/>
      <c r="G322" s="12"/>
      <c r="H322" s="7"/>
      <c r="I322" s="11"/>
    </row>
    <row r="323" spans="1:9">
      <c r="A323" s="16"/>
      <c r="B323" s="12"/>
      <c r="C323" s="119" t="s">
        <v>119</v>
      </c>
      <c r="D323" s="27" t="s">
        <v>188</v>
      </c>
      <c r="E323" s="116">
        <f t="shared" si="5"/>
        <v>300</v>
      </c>
      <c r="F323" s="12"/>
      <c r="G323" s="12"/>
      <c r="H323" s="7"/>
      <c r="I323" s="11"/>
    </row>
    <row r="324" spans="1:9">
      <c r="A324" s="16"/>
      <c r="B324" s="12"/>
      <c r="C324" s="118" t="s">
        <v>188</v>
      </c>
      <c r="D324" s="117" t="s">
        <v>119</v>
      </c>
      <c r="E324" s="116">
        <f t="shared" si="5"/>
        <v>300</v>
      </c>
      <c r="F324" s="12"/>
      <c r="G324" s="12"/>
      <c r="H324" s="7"/>
      <c r="I324" s="11"/>
    </row>
    <row r="325" spans="1:9" ht="15.75" thickBot="1">
      <c r="A325" s="16"/>
      <c r="B325" s="12"/>
      <c r="C325" s="12"/>
      <c r="D325" s="12"/>
      <c r="E325" s="12"/>
      <c r="F325" s="12"/>
      <c r="G325" s="12"/>
      <c r="H325" s="7"/>
      <c r="I325" s="11"/>
    </row>
    <row r="326" spans="1:9" ht="15.75" customHeight="1" thickBot="1">
      <c r="A326" s="47" t="s">
        <v>187</v>
      </c>
      <c r="B326" s="183" t="s">
        <v>197</v>
      </c>
      <c r="C326" s="184"/>
      <c r="D326" s="184"/>
      <c r="E326" s="184"/>
      <c r="F326" s="184"/>
      <c r="G326" s="184"/>
      <c r="H326" s="184"/>
      <c r="I326" s="185"/>
    </row>
    <row r="327" spans="1:9">
      <c r="A327" s="16"/>
      <c r="B327" s="12"/>
      <c r="C327" s="12"/>
      <c r="D327" s="12"/>
      <c r="E327" s="12"/>
      <c r="F327" s="12"/>
      <c r="G327" s="12"/>
      <c r="H327" s="7"/>
      <c r="I327" s="11"/>
    </row>
    <row r="328" spans="1:9">
      <c r="A328" s="16"/>
      <c r="B328" s="12"/>
      <c r="C328" s="121" t="s">
        <v>193</v>
      </c>
      <c r="D328" s="121" t="s">
        <v>192</v>
      </c>
      <c r="E328" s="120" t="s">
        <v>191</v>
      </c>
      <c r="F328" s="12"/>
      <c r="G328" s="12"/>
      <c r="H328" s="7"/>
      <c r="I328" s="11"/>
    </row>
    <row r="329" spans="1:9">
      <c r="A329" s="16"/>
      <c r="B329" s="12"/>
      <c r="C329" s="119" t="s">
        <v>119</v>
      </c>
      <c r="D329" s="27" t="s">
        <v>190</v>
      </c>
      <c r="E329" s="116">
        <f t="shared" ref="E329:E334" si="6">E268</f>
        <v>400</v>
      </c>
      <c r="F329" s="12"/>
      <c r="G329" s="12"/>
      <c r="H329" s="7"/>
      <c r="I329" s="11"/>
    </row>
    <row r="330" spans="1:9">
      <c r="A330" s="16"/>
      <c r="B330" s="12"/>
      <c r="C330" s="119" t="s">
        <v>190</v>
      </c>
      <c r="D330" s="27" t="s">
        <v>119</v>
      </c>
      <c r="E330" s="116">
        <f t="shared" si="6"/>
        <v>400</v>
      </c>
      <c r="F330" s="12"/>
      <c r="G330" s="12"/>
      <c r="H330" s="7"/>
      <c r="I330" s="11"/>
    </row>
    <row r="331" spans="1:9">
      <c r="A331" s="16"/>
      <c r="B331" s="12"/>
      <c r="C331" s="119" t="s">
        <v>119</v>
      </c>
      <c r="D331" s="27" t="s">
        <v>189</v>
      </c>
      <c r="E331" s="116">
        <f t="shared" si="6"/>
        <v>400</v>
      </c>
      <c r="F331" s="12"/>
      <c r="G331" s="12"/>
      <c r="H331" s="7"/>
      <c r="I331" s="11"/>
    </row>
    <row r="332" spans="1:9">
      <c r="A332" s="16"/>
      <c r="B332" s="12"/>
      <c r="C332" s="119" t="s">
        <v>189</v>
      </c>
      <c r="D332" s="27" t="s">
        <v>119</v>
      </c>
      <c r="E332" s="116">
        <f t="shared" si="6"/>
        <v>400</v>
      </c>
      <c r="F332" s="12"/>
      <c r="G332" s="12"/>
      <c r="H332" s="7"/>
      <c r="I332" s="11"/>
    </row>
    <row r="333" spans="1:9">
      <c r="A333" s="16"/>
      <c r="B333" s="12"/>
      <c r="C333" s="119" t="s">
        <v>119</v>
      </c>
      <c r="D333" s="27" t="s">
        <v>188</v>
      </c>
      <c r="E333" s="116">
        <f t="shared" si="6"/>
        <v>300</v>
      </c>
      <c r="F333" s="12"/>
      <c r="G333" s="12"/>
      <c r="H333" s="7"/>
      <c r="I333" s="11"/>
    </row>
    <row r="334" spans="1:9">
      <c r="A334" s="16"/>
      <c r="B334" s="12"/>
      <c r="C334" s="118" t="s">
        <v>188</v>
      </c>
      <c r="D334" s="117" t="s">
        <v>119</v>
      </c>
      <c r="E334" s="116">
        <f t="shared" si="6"/>
        <v>300</v>
      </c>
      <c r="F334" s="12"/>
      <c r="G334" s="12"/>
      <c r="H334" s="7"/>
      <c r="I334" s="11"/>
    </row>
    <row r="335" spans="1:9" ht="15.75" thickBot="1">
      <c r="A335" s="16"/>
      <c r="B335" s="12"/>
      <c r="C335" s="12"/>
      <c r="D335" s="12"/>
      <c r="E335" s="12"/>
      <c r="F335" s="12"/>
      <c r="G335" s="12"/>
      <c r="H335" s="7"/>
      <c r="I335" s="11"/>
    </row>
    <row r="336" spans="1:9" ht="15.75" customHeight="1" thickBot="1">
      <c r="A336" s="47" t="s">
        <v>187</v>
      </c>
      <c r="B336" s="183" t="s">
        <v>196</v>
      </c>
      <c r="C336" s="184"/>
      <c r="D336" s="184"/>
      <c r="E336" s="184"/>
      <c r="F336" s="184"/>
      <c r="G336" s="185"/>
      <c r="H336" s="182" t="s">
        <v>58</v>
      </c>
      <c r="I336" s="182"/>
    </row>
    <row r="337" spans="1:9" ht="15.75" thickBot="1">
      <c r="A337" s="16"/>
      <c r="B337" s="12"/>
      <c r="C337" s="12"/>
      <c r="D337" s="12"/>
      <c r="E337" s="12"/>
      <c r="F337" s="12"/>
      <c r="G337" s="12"/>
      <c r="H337" s="7"/>
      <c r="I337" s="11"/>
    </row>
    <row r="338" spans="1:9" ht="15.75" customHeight="1" thickBot="1">
      <c r="A338" s="47" t="s">
        <v>187</v>
      </c>
      <c r="B338" s="183" t="s">
        <v>195</v>
      </c>
      <c r="C338" s="184"/>
      <c r="D338" s="184"/>
      <c r="E338" s="184"/>
      <c r="F338" s="184"/>
      <c r="G338" s="185"/>
      <c r="H338" s="182" t="s">
        <v>58</v>
      </c>
      <c r="I338" s="182"/>
    </row>
    <row r="339" spans="1:9" ht="15.75" thickBot="1">
      <c r="A339" s="16"/>
      <c r="B339" s="12"/>
      <c r="C339" s="12"/>
      <c r="D339" s="12"/>
      <c r="E339" s="12"/>
      <c r="F339" s="12"/>
      <c r="G339" s="12"/>
      <c r="H339" s="7"/>
      <c r="I339" s="11"/>
    </row>
    <row r="340" spans="1:9" ht="15.75" customHeight="1" thickBot="1">
      <c r="A340" s="47" t="s">
        <v>187</v>
      </c>
      <c r="B340" s="179" t="s">
        <v>194</v>
      </c>
      <c r="C340" s="180"/>
      <c r="D340" s="180"/>
      <c r="E340" s="180"/>
      <c r="F340" s="180"/>
      <c r="G340" s="180"/>
      <c r="H340" s="180"/>
      <c r="I340" s="181"/>
    </row>
    <row r="341" spans="1:9">
      <c r="A341" s="16"/>
      <c r="B341" s="12"/>
      <c r="C341" s="12"/>
      <c r="D341" s="12"/>
      <c r="E341" s="12"/>
      <c r="F341" s="12"/>
      <c r="G341" s="12"/>
      <c r="H341" s="7"/>
      <c r="I341" s="11"/>
    </row>
    <row r="342" spans="1:9">
      <c r="A342" s="16"/>
      <c r="B342" s="12"/>
      <c r="C342" s="93" t="s">
        <v>193</v>
      </c>
      <c r="D342" s="93" t="s">
        <v>192</v>
      </c>
      <c r="E342" s="92" t="s">
        <v>191</v>
      </c>
      <c r="F342" s="12"/>
      <c r="G342" s="12"/>
      <c r="H342" s="7"/>
      <c r="I342" s="11"/>
    </row>
    <row r="343" spans="1:9">
      <c r="A343" s="16"/>
      <c r="B343" s="12"/>
      <c r="C343" s="91" t="s">
        <v>119</v>
      </c>
      <c r="D343" s="80" t="s">
        <v>190</v>
      </c>
      <c r="E343" s="79" t="s">
        <v>61</v>
      </c>
      <c r="F343" s="12"/>
      <c r="G343" s="12"/>
      <c r="H343" s="7"/>
      <c r="I343" s="11"/>
    </row>
    <row r="344" spans="1:9">
      <c r="A344" s="16"/>
      <c r="B344" s="12"/>
      <c r="C344" s="91" t="s">
        <v>190</v>
      </c>
      <c r="D344" s="80" t="s">
        <v>119</v>
      </c>
      <c r="E344" s="79" t="s">
        <v>61</v>
      </c>
      <c r="F344" s="12"/>
      <c r="G344" s="12"/>
      <c r="H344" s="7"/>
      <c r="I344" s="11"/>
    </row>
    <row r="345" spans="1:9">
      <c r="A345" s="16"/>
      <c r="B345" s="12"/>
      <c r="C345" s="91" t="s">
        <v>119</v>
      </c>
      <c r="D345" s="80" t="s">
        <v>189</v>
      </c>
      <c r="E345" s="79" t="s">
        <v>61</v>
      </c>
      <c r="F345" s="12"/>
      <c r="G345" s="12"/>
      <c r="H345" s="7"/>
      <c r="I345" s="11"/>
    </row>
    <row r="346" spans="1:9">
      <c r="A346" s="16"/>
      <c r="B346" s="12"/>
      <c r="C346" s="91" t="s">
        <v>189</v>
      </c>
      <c r="D346" s="80" t="s">
        <v>119</v>
      </c>
      <c r="E346" s="79" t="s">
        <v>61</v>
      </c>
      <c r="F346" s="12"/>
      <c r="G346" s="12"/>
      <c r="H346" s="7"/>
      <c r="I346" s="11"/>
    </row>
    <row r="347" spans="1:9">
      <c r="A347" s="16"/>
      <c r="B347" s="12"/>
      <c r="C347" s="91" t="s">
        <v>119</v>
      </c>
      <c r="D347" s="80" t="s">
        <v>188</v>
      </c>
      <c r="E347" s="79" t="s">
        <v>61</v>
      </c>
      <c r="F347" s="12"/>
      <c r="G347" s="12"/>
      <c r="H347" s="7"/>
      <c r="I347" s="11"/>
    </row>
    <row r="348" spans="1:9">
      <c r="A348" s="16"/>
      <c r="B348" s="12"/>
      <c r="C348" s="90" t="s">
        <v>188</v>
      </c>
      <c r="D348" s="115" t="s">
        <v>119</v>
      </c>
      <c r="E348" s="79" t="s">
        <v>61</v>
      </c>
      <c r="F348" s="12"/>
      <c r="G348" s="12"/>
      <c r="H348" s="7"/>
      <c r="I348" s="11"/>
    </row>
    <row r="349" spans="1:9" ht="15.75" thickBot="1">
      <c r="A349" s="16"/>
      <c r="B349" s="12"/>
      <c r="C349" s="12"/>
      <c r="D349" s="12"/>
      <c r="E349" s="12"/>
      <c r="F349" s="12"/>
      <c r="G349" s="12"/>
      <c r="H349" s="7"/>
      <c r="I349" s="11"/>
    </row>
    <row r="350" spans="1:9" ht="15.75" customHeight="1" thickBot="1">
      <c r="A350" s="47" t="s">
        <v>187</v>
      </c>
      <c r="B350" s="183" t="s">
        <v>186</v>
      </c>
      <c r="C350" s="184"/>
      <c r="D350" s="184"/>
      <c r="E350" s="184"/>
      <c r="F350" s="184"/>
      <c r="G350" s="185"/>
      <c r="H350" s="182" t="s">
        <v>58</v>
      </c>
      <c r="I350" s="182"/>
    </row>
    <row r="351" spans="1:9" ht="15.75" thickBot="1">
      <c r="A351" s="16"/>
      <c r="B351" s="12"/>
      <c r="C351" s="12"/>
      <c r="D351" s="12"/>
      <c r="E351" s="12"/>
      <c r="F351" s="12"/>
      <c r="G351" s="12"/>
      <c r="H351" s="7"/>
      <c r="I351" s="11"/>
    </row>
    <row r="352" spans="1:9" ht="15.75" customHeight="1" thickBot="1">
      <c r="A352" s="47" t="s">
        <v>185</v>
      </c>
      <c r="B352" s="176" t="s">
        <v>184</v>
      </c>
      <c r="C352" s="177"/>
      <c r="D352" s="177"/>
      <c r="E352" s="177"/>
      <c r="F352" s="177"/>
      <c r="G352" s="177"/>
      <c r="H352" s="177"/>
      <c r="I352" s="178"/>
    </row>
    <row r="353" spans="1:12" ht="15.75" customHeight="1">
      <c r="A353" s="16"/>
      <c r="B353" s="7"/>
      <c r="C353" s="7"/>
      <c r="D353" s="7"/>
      <c r="E353" s="7"/>
      <c r="F353" s="7"/>
      <c r="G353" s="7"/>
      <c r="H353" s="7"/>
      <c r="I353" s="11"/>
    </row>
    <row r="354" spans="1:12" ht="15.75" customHeight="1">
      <c r="A354" s="114" t="s">
        <v>3</v>
      </c>
      <c r="B354" s="77" t="s">
        <v>183</v>
      </c>
      <c r="C354" s="77" t="s">
        <v>182</v>
      </c>
      <c r="D354" s="77" t="s">
        <v>181</v>
      </c>
      <c r="E354" s="77" t="s">
        <v>180</v>
      </c>
      <c r="F354" s="77" t="s">
        <v>179</v>
      </c>
      <c r="G354" s="113" t="s">
        <v>178</v>
      </c>
      <c r="H354" s="7"/>
      <c r="I354" s="11"/>
    </row>
    <row r="355" spans="1:12" ht="15.75" customHeight="1">
      <c r="A355" s="112">
        <v>1</v>
      </c>
      <c r="B355" s="73">
        <v>-14.554390930000002</v>
      </c>
      <c r="C355" s="73">
        <v>18.314183139999997</v>
      </c>
      <c r="D355" s="73">
        <v>-99.299872880000009</v>
      </c>
      <c r="E355" s="73">
        <v>-160.68326887000001</v>
      </c>
      <c r="F355" s="73">
        <v>-53.996543999999993</v>
      </c>
      <c r="G355" s="111">
        <v>-204.52884324999999</v>
      </c>
      <c r="H355" s="7"/>
      <c r="I355" s="11"/>
    </row>
    <row r="356" spans="1:12" ht="15.75" customHeight="1">
      <c r="A356" s="112">
        <v>2</v>
      </c>
      <c r="B356" s="73">
        <v>2.4182322899999997</v>
      </c>
      <c r="C356" s="73">
        <v>1.1375401299999996</v>
      </c>
      <c r="D356" s="73">
        <v>-92.244711350000003</v>
      </c>
      <c r="E356" s="73">
        <v>-179.72721184000002</v>
      </c>
      <c r="F356" s="73">
        <v>-59.205887999999995</v>
      </c>
      <c r="G356" s="111">
        <v>-111.76445865999999</v>
      </c>
      <c r="H356" s="7"/>
      <c r="I356" s="11"/>
    </row>
    <row r="357" spans="1:12" ht="15.75" customHeight="1">
      <c r="A357" s="112">
        <v>3</v>
      </c>
      <c r="B357" s="73">
        <v>3.9815193199999994</v>
      </c>
      <c r="C357" s="73">
        <v>-9.0286481699999985</v>
      </c>
      <c r="D357" s="73">
        <v>-79.383340630000006</v>
      </c>
      <c r="E357" s="73">
        <v>-186.56870965000002</v>
      </c>
      <c r="F357" s="73">
        <v>-38.293247999999998</v>
      </c>
      <c r="G357" s="111">
        <v>-89.155583330000013</v>
      </c>
      <c r="H357" s="7"/>
      <c r="I357" s="11"/>
    </row>
    <row r="358" spans="1:12" ht="15.75" customHeight="1">
      <c r="A358" s="112">
        <v>4</v>
      </c>
      <c r="B358" s="73">
        <v>5.3938482799999994</v>
      </c>
      <c r="C358" s="73">
        <v>-13.592291699999999</v>
      </c>
      <c r="D358" s="73">
        <v>-73.236153259999995</v>
      </c>
      <c r="E358" s="73">
        <v>-189.20402492000002</v>
      </c>
      <c r="F358" s="73">
        <v>-29.573375999999996</v>
      </c>
      <c r="G358" s="111">
        <v>-83.695287689999986</v>
      </c>
      <c r="H358" s="7"/>
      <c r="I358" s="11"/>
    </row>
    <row r="359" spans="1:12" ht="15.75" customHeight="1">
      <c r="A359" s="112">
        <v>5</v>
      </c>
      <c r="B359" s="73">
        <v>10.523519919999998</v>
      </c>
      <c r="C359" s="73">
        <v>-15.936206259999999</v>
      </c>
      <c r="D359" s="73">
        <v>-84.543429849999995</v>
      </c>
      <c r="E359" s="73">
        <v>-189.06532412000001</v>
      </c>
      <c r="F359" s="73">
        <v>-54.316415999999997</v>
      </c>
      <c r="G359" s="111">
        <v>-64.108154400000004</v>
      </c>
      <c r="H359" s="7"/>
      <c r="I359" s="11"/>
    </row>
    <row r="360" spans="1:12" ht="15.75" customHeight="1">
      <c r="A360" s="112">
        <v>6</v>
      </c>
      <c r="B360" s="73">
        <v>-0.94106879000000054</v>
      </c>
      <c r="C360" s="73">
        <v>-9.6275776000000004</v>
      </c>
      <c r="D360" s="73">
        <v>-106.50937935999998</v>
      </c>
      <c r="E360" s="73">
        <v>-160.58327526000002</v>
      </c>
      <c r="F360" s="73">
        <v>-106.60608000000001</v>
      </c>
      <c r="G360" s="111">
        <v>-81.112227220000008</v>
      </c>
      <c r="H360" s="7"/>
      <c r="I360" s="11"/>
      <c r="L360"/>
    </row>
    <row r="361" spans="1:12" ht="15.75" customHeight="1">
      <c r="A361" s="112">
        <v>7</v>
      </c>
      <c r="B361" s="73">
        <v>-4.1334450800000004</v>
      </c>
      <c r="C361" s="73">
        <v>35.571014589999997</v>
      </c>
      <c r="D361" s="73">
        <v>-80.822829169999991</v>
      </c>
      <c r="E361" s="73">
        <v>-76.24350951000001</v>
      </c>
      <c r="F361" s="73">
        <v>-130.849152</v>
      </c>
      <c r="G361" s="111">
        <v>-11.268956080000001</v>
      </c>
      <c r="H361" s="7"/>
      <c r="I361" s="11"/>
    </row>
    <row r="362" spans="1:12" ht="15.75" customHeight="1">
      <c r="A362" s="112">
        <v>8</v>
      </c>
      <c r="B362" s="73">
        <v>-22.132051030000003</v>
      </c>
      <c r="C362" s="73">
        <v>79.370922069999992</v>
      </c>
      <c r="D362" s="73">
        <v>-70.797857649999997</v>
      </c>
      <c r="E362" s="73">
        <v>-37.139559519999999</v>
      </c>
      <c r="F362" s="73">
        <v>-117.53817600000001</v>
      </c>
      <c r="G362" s="111">
        <v>-86.924758379999986</v>
      </c>
      <c r="H362" s="7"/>
      <c r="I362" s="11"/>
    </row>
    <row r="363" spans="1:12" ht="15.75" customHeight="1">
      <c r="A363" s="112">
        <v>9</v>
      </c>
      <c r="B363" s="73">
        <v>-19.801635689999998</v>
      </c>
      <c r="C363" s="73">
        <v>104.34145356000001</v>
      </c>
      <c r="D363" s="73">
        <v>-75.779119589999993</v>
      </c>
      <c r="E363" s="73">
        <v>-33.591399419999995</v>
      </c>
      <c r="F363" s="73">
        <v>-129.59116800000001</v>
      </c>
      <c r="G363" s="111">
        <v>-72.280534490000008</v>
      </c>
      <c r="H363" s="7"/>
      <c r="I363" s="11"/>
    </row>
    <row r="364" spans="1:12" ht="15.75" customHeight="1">
      <c r="A364" s="112">
        <v>10</v>
      </c>
      <c r="B364" s="73">
        <v>-14.498749330000001</v>
      </c>
      <c r="C364" s="73">
        <v>100.83729064000001</v>
      </c>
      <c r="D364" s="73">
        <v>-80.584392809999997</v>
      </c>
      <c r="E364" s="73">
        <v>-47.190529429999998</v>
      </c>
      <c r="F364" s="73">
        <v>-140.886144</v>
      </c>
      <c r="G364" s="111">
        <v>-69.004615149999992</v>
      </c>
      <c r="H364" s="7"/>
      <c r="I364" s="11"/>
    </row>
    <row r="365" spans="1:12" ht="15.75" customHeight="1">
      <c r="A365" s="112">
        <v>11</v>
      </c>
      <c r="B365" s="73">
        <v>-29.84784745</v>
      </c>
      <c r="C365" s="73">
        <v>100.32209779999999</v>
      </c>
      <c r="D365" s="73">
        <v>-22.252640850000002</v>
      </c>
      <c r="E365" s="73">
        <v>-58.993000190000004</v>
      </c>
      <c r="F365" s="73">
        <v>-21.087360000000004</v>
      </c>
      <c r="G365" s="111">
        <v>-209.97107553000001</v>
      </c>
      <c r="H365" s="7"/>
      <c r="I365" s="11"/>
    </row>
    <row r="366" spans="1:12" ht="15.75" customHeight="1">
      <c r="A366" s="112">
        <v>12</v>
      </c>
      <c r="B366" s="73">
        <v>-16.93125491</v>
      </c>
      <c r="C366" s="73">
        <v>53.201112470000005</v>
      </c>
      <c r="D366" s="73">
        <v>-66.072063209999996</v>
      </c>
      <c r="E366" s="73">
        <v>-101.12578866</v>
      </c>
      <c r="F366" s="73">
        <v>-101.092992</v>
      </c>
      <c r="G366" s="111">
        <v>-149.74138255</v>
      </c>
      <c r="H366" s="7"/>
      <c r="I366" s="11"/>
    </row>
    <row r="367" spans="1:12" ht="15.75" customHeight="1">
      <c r="A367" s="112">
        <v>13</v>
      </c>
      <c r="B367" s="73">
        <v>-11.360563120000002</v>
      </c>
      <c r="C367" s="73">
        <v>27.71183997</v>
      </c>
      <c r="D367" s="73">
        <v>-105.10430796</v>
      </c>
      <c r="E367" s="73">
        <v>-145.67455161999999</v>
      </c>
      <c r="F367" s="73">
        <v>-142.86451200000002</v>
      </c>
      <c r="G367" s="111">
        <v>-138.13438360000001</v>
      </c>
      <c r="H367" s="7"/>
      <c r="I367" s="11"/>
    </row>
    <row r="368" spans="1:12" ht="15.75" customHeight="1">
      <c r="A368" s="112">
        <v>14</v>
      </c>
      <c r="B368" s="73">
        <v>-13.096822939999999</v>
      </c>
      <c r="C368" s="73">
        <v>13.199865190000001</v>
      </c>
      <c r="D368" s="73">
        <v>-97.326386230000011</v>
      </c>
      <c r="E368" s="73">
        <v>-162.54121451999998</v>
      </c>
      <c r="F368" s="73">
        <v>-120.70195200000001</v>
      </c>
      <c r="G368" s="111">
        <v>-153.91014794999998</v>
      </c>
      <c r="H368" s="7"/>
      <c r="I368" s="11"/>
    </row>
    <row r="369" spans="1:9" ht="15.75" customHeight="1">
      <c r="A369" s="112">
        <v>15</v>
      </c>
      <c r="B369" s="73">
        <v>-8.9016882600000002</v>
      </c>
      <c r="C369" s="73">
        <v>26.298252990000002</v>
      </c>
      <c r="D369" s="73">
        <v>-89.956857710000008</v>
      </c>
      <c r="E369" s="73">
        <v>-129.00465030999999</v>
      </c>
      <c r="F369" s="73">
        <v>-142.794624</v>
      </c>
      <c r="G369" s="111">
        <v>-97.19635894999999</v>
      </c>
      <c r="H369" s="7"/>
      <c r="I369" s="11"/>
    </row>
    <row r="370" spans="1:9" ht="15.75" customHeight="1">
      <c r="A370" s="112">
        <v>16</v>
      </c>
      <c r="B370" s="73">
        <v>-15.845517960000002</v>
      </c>
      <c r="C370" s="73">
        <v>36.167105489999997</v>
      </c>
      <c r="D370" s="73">
        <v>-80.380018800000002</v>
      </c>
      <c r="E370" s="73">
        <v>-104.81910077999999</v>
      </c>
      <c r="F370" s="73">
        <v>-114.82867199999998</v>
      </c>
      <c r="G370" s="111">
        <v>-132.29475740999999</v>
      </c>
      <c r="H370" s="7"/>
      <c r="I370" s="11"/>
    </row>
    <row r="371" spans="1:9" ht="15.75" customHeight="1">
      <c r="A371" s="112">
        <v>17</v>
      </c>
      <c r="B371" s="73">
        <v>0.73108223999999988</v>
      </c>
      <c r="C371" s="73">
        <v>73.064422309999998</v>
      </c>
      <c r="D371" s="73">
        <v>-78.548813379999999</v>
      </c>
      <c r="E371" s="73">
        <v>-32.410829779999993</v>
      </c>
      <c r="F371" s="73">
        <v>-169.07788799999997</v>
      </c>
      <c r="G371" s="111">
        <v>39.503277780000005</v>
      </c>
      <c r="H371" s="7"/>
      <c r="I371" s="11"/>
    </row>
    <row r="372" spans="1:9" ht="15.75" customHeight="1">
      <c r="A372" s="112">
        <v>18</v>
      </c>
      <c r="B372" s="73">
        <v>4.0816742100000001</v>
      </c>
      <c r="C372" s="73">
        <v>112.73781961</v>
      </c>
      <c r="D372" s="73">
        <v>-106.34226103</v>
      </c>
      <c r="E372" s="73">
        <v>12.512102779999999</v>
      </c>
      <c r="F372" s="73">
        <v>-264.19814400000001</v>
      </c>
      <c r="G372" s="111">
        <v>117.05702312</v>
      </c>
      <c r="H372" s="7"/>
      <c r="I372" s="11"/>
    </row>
    <row r="373" spans="1:9" ht="15.75" customHeight="1">
      <c r="A373" s="112">
        <v>19</v>
      </c>
      <c r="B373" s="73">
        <v>6.8129509999999991</v>
      </c>
      <c r="C373" s="73">
        <v>125.64247788</v>
      </c>
      <c r="D373" s="73">
        <v>-94.400218600000002</v>
      </c>
      <c r="E373" s="73">
        <v>-2.9707776999999997</v>
      </c>
      <c r="F373" s="73">
        <v>-226.40755200000001</v>
      </c>
      <c r="G373" s="111">
        <v>77.969202609999982</v>
      </c>
      <c r="H373" s="7"/>
      <c r="I373" s="11"/>
    </row>
    <row r="374" spans="1:9" ht="15.75" customHeight="1">
      <c r="A374" s="112">
        <v>20</v>
      </c>
      <c r="B374" s="73">
        <v>6.1972645999999996</v>
      </c>
      <c r="C374" s="73">
        <v>122.18018325000001</v>
      </c>
      <c r="D374" s="73">
        <v>-80.561684589999999</v>
      </c>
      <c r="E374" s="73">
        <v>-15.30547247</v>
      </c>
      <c r="F374" s="73">
        <v>-186.19238399999998</v>
      </c>
      <c r="G374" s="111">
        <v>42.51985887</v>
      </c>
      <c r="H374" s="7"/>
      <c r="I374" s="11"/>
    </row>
    <row r="375" spans="1:9" ht="15.75" customHeight="1">
      <c r="A375" s="112">
        <v>21</v>
      </c>
      <c r="B375" s="73">
        <v>-0.61762176000000002</v>
      </c>
      <c r="C375" s="73">
        <v>109.62892173</v>
      </c>
      <c r="D375" s="73">
        <v>-52.478352260000008</v>
      </c>
      <c r="E375" s="73">
        <v>-51.474126360000007</v>
      </c>
      <c r="F375" s="73">
        <v>-116.500608</v>
      </c>
      <c r="G375" s="111">
        <v>-17.22083314</v>
      </c>
      <c r="H375" s="7"/>
      <c r="I375" s="11"/>
    </row>
    <row r="376" spans="1:9" ht="15.75" customHeight="1">
      <c r="A376" s="112">
        <v>22</v>
      </c>
      <c r="B376" s="73">
        <v>-4.8461413999999996</v>
      </c>
      <c r="C376" s="73">
        <v>81.605553299999997</v>
      </c>
      <c r="D376" s="73">
        <v>-55.533672909999993</v>
      </c>
      <c r="E376" s="73">
        <v>-115.46358110000001</v>
      </c>
      <c r="F376" s="73">
        <v>-95.249279999999999</v>
      </c>
      <c r="G376" s="111">
        <v>-80.402595230000003</v>
      </c>
      <c r="H376" s="7"/>
      <c r="I376" s="11"/>
    </row>
    <row r="377" spans="1:9" ht="15.75" customHeight="1">
      <c r="A377" s="112">
        <v>23</v>
      </c>
      <c r="B377" s="73">
        <v>-4.6013183599999996</v>
      </c>
      <c r="C377" s="73">
        <v>64.333819590000004</v>
      </c>
      <c r="D377" s="73">
        <v>-62.62005825</v>
      </c>
      <c r="E377" s="73">
        <v>-145.2713516</v>
      </c>
      <c r="F377" s="73">
        <v>-100.83763200000001</v>
      </c>
      <c r="G377" s="111">
        <v>-145.72744594</v>
      </c>
      <c r="H377" s="7"/>
      <c r="I377" s="11"/>
    </row>
    <row r="378" spans="1:9" ht="15.75" customHeight="1">
      <c r="A378" s="110">
        <v>24</v>
      </c>
      <c r="B378" s="70">
        <v>-3.0975436599999995</v>
      </c>
      <c r="C378" s="70">
        <v>39.351224350000003</v>
      </c>
      <c r="D378" s="70">
        <v>-53.655631769999999</v>
      </c>
      <c r="E378" s="70">
        <v>-147.53572287</v>
      </c>
      <c r="F378" s="70">
        <v>-54.055680000000002</v>
      </c>
      <c r="G378" s="109">
        <v>-158.27502982999999</v>
      </c>
      <c r="H378" s="7"/>
      <c r="I378" s="11"/>
    </row>
    <row r="379" spans="1:9" ht="15.75" customHeight="1">
      <c r="A379" s="16"/>
      <c r="B379" s="7"/>
      <c r="C379" s="7"/>
      <c r="D379" s="7"/>
      <c r="E379" s="7"/>
      <c r="F379" s="7"/>
      <c r="G379" s="7"/>
      <c r="H379" s="7"/>
      <c r="I379" s="11"/>
    </row>
    <row r="380" spans="1:9" ht="15.75" customHeight="1">
      <c r="A380" s="16"/>
      <c r="B380" s="7"/>
      <c r="C380" s="7"/>
      <c r="D380" s="7"/>
      <c r="E380" s="7"/>
      <c r="F380" s="7"/>
      <c r="G380" s="7"/>
      <c r="H380" s="7"/>
      <c r="I380" s="11"/>
    </row>
    <row r="381" spans="1:9" ht="15.75" thickBot="1">
      <c r="A381" s="16"/>
      <c r="B381" s="12"/>
      <c r="C381" s="12"/>
      <c r="D381" s="12"/>
      <c r="E381" s="12"/>
      <c r="F381" s="12"/>
      <c r="G381" s="12"/>
      <c r="H381" s="7"/>
      <c r="I381" s="11"/>
    </row>
    <row r="382" spans="1:9" ht="15.75" customHeight="1" thickBot="1">
      <c r="A382" s="47" t="s">
        <v>177</v>
      </c>
      <c r="B382" s="179" t="s">
        <v>176</v>
      </c>
      <c r="C382" s="180"/>
      <c r="D382" s="180"/>
      <c r="E382" s="180"/>
      <c r="F382" s="180"/>
      <c r="G382" s="180"/>
      <c r="H382" s="180"/>
      <c r="I382" s="181"/>
    </row>
    <row r="383" spans="1:9" ht="15.75" customHeight="1">
      <c r="A383" s="16"/>
      <c r="B383" s="62"/>
      <c r="C383" s="62"/>
      <c r="D383" s="62"/>
      <c r="E383" s="62"/>
      <c r="F383" s="62"/>
      <c r="G383" s="62"/>
      <c r="H383" s="7"/>
      <c r="I383" s="11"/>
    </row>
    <row r="384" spans="1:9" ht="15.75" customHeight="1">
      <c r="A384" s="16"/>
      <c r="B384" s="12"/>
      <c r="C384" s="108" t="s">
        <v>175</v>
      </c>
      <c r="D384" s="107" t="s">
        <v>174</v>
      </c>
      <c r="E384" s="106" t="s">
        <v>86</v>
      </c>
      <c r="F384" s="62"/>
      <c r="G384" s="62"/>
      <c r="H384" s="7"/>
      <c r="I384" s="11"/>
    </row>
    <row r="385" spans="1:9" ht="15.75" customHeight="1">
      <c r="A385" s="16"/>
      <c r="B385" s="12"/>
      <c r="C385" s="38" t="s">
        <v>173</v>
      </c>
      <c r="D385" s="104" t="s">
        <v>167</v>
      </c>
      <c r="E385" s="103" t="s">
        <v>170</v>
      </c>
      <c r="F385" s="62"/>
      <c r="G385" s="62"/>
      <c r="H385" s="7"/>
      <c r="I385" s="11"/>
    </row>
    <row r="386" spans="1:9" ht="15.75" customHeight="1">
      <c r="A386" s="16"/>
      <c r="B386" s="12"/>
      <c r="C386" s="105" t="s">
        <v>172</v>
      </c>
      <c r="D386" s="104" t="s">
        <v>167</v>
      </c>
      <c r="E386" s="103" t="s">
        <v>170</v>
      </c>
      <c r="F386" s="62"/>
      <c r="G386" s="62"/>
      <c r="H386" s="7"/>
      <c r="I386" s="11"/>
    </row>
    <row r="387" spans="1:9" ht="15.75" customHeight="1">
      <c r="A387" s="16"/>
      <c r="B387" s="12"/>
      <c r="C387" s="105" t="s">
        <v>171</v>
      </c>
      <c r="D387" s="104" t="s">
        <v>167</v>
      </c>
      <c r="E387" s="103" t="s">
        <v>170</v>
      </c>
      <c r="F387" s="62"/>
      <c r="G387" s="62"/>
      <c r="H387" s="7"/>
      <c r="I387" s="11"/>
    </row>
    <row r="388" spans="1:9" ht="15.75" customHeight="1">
      <c r="A388" s="16"/>
      <c r="B388" s="12"/>
      <c r="C388" s="105" t="s">
        <v>169</v>
      </c>
      <c r="D388" s="104" t="s">
        <v>167</v>
      </c>
      <c r="E388" s="103" t="s">
        <v>166</v>
      </c>
      <c r="F388" s="62"/>
      <c r="G388" s="62"/>
      <c r="H388" s="7"/>
      <c r="I388" s="11"/>
    </row>
    <row r="389" spans="1:9" ht="15.75" customHeight="1">
      <c r="A389" s="16"/>
      <c r="B389" s="12"/>
      <c r="C389" s="102" t="s">
        <v>168</v>
      </c>
      <c r="D389" s="101" t="s">
        <v>167</v>
      </c>
      <c r="E389" s="100" t="s">
        <v>166</v>
      </c>
      <c r="F389" s="62"/>
      <c r="G389" s="62"/>
      <c r="H389" s="7"/>
      <c r="I389" s="11"/>
    </row>
    <row r="390" spans="1:9" ht="15.75" customHeight="1" thickBot="1">
      <c r="A390" s="16"/>
      <c r="B390" s="12"/>
      <c r="C390" s="12"/>
      <c r="D390" s="12"/>
      <c r="E390" s="12"/>
      <c r="F390" s="12"/>
      <c r="G390" s="12"/>
      <c r="H390" s="7"/>
      <c r="I390" s="11"/>
    </row>
    <row r="391" spans="1:9" ht="15.75" customHeight="1" thickBot="1">
      <c r="A391" s="47" t="s">
        <v>165</v>
      </c>
      <c r="B391" s="183" t="s">
        <v>164</v>
      </c>
      <c r="C391" s="184"/>
      <c r="D391" s="184"/>
      <c r="E391" s="184"/>
      <c r="F391" s="184"/>
      <c r="G391" s="185"/>
      <c r="H391" s="182" t="s">
        <v>58</v>
      </c>
      <c r="I391" s="182"/>
    </row>
    <row r="392" spans="1:9" ht="15.75" thickBot="1">
      <c r="A392" s="16"/>
      <c r="B392" s="12"/>
      <c r="C392" s="12"/>
      <c r="D392" s="12"/>
      <c r="E392" s="12"/>
      <c r="F392" s="12"/>
      <c r="G392" s="12"/>
      <c r="H392" s="7"/>
      <c r="I392" s="11"/>
    </row>
    <row r="393" spans="1:9" ht="15.75" customHeight="1" thickBot="1">
      <c r="A393" s="47" t="s">
        <v>163</v>
      </c>
      <c r="B393" s="183" t="s">
        <v>162</v>
      </c>
      <c r="C393" s="184"/>
      <c r="D393" s="184"/>
      <c r="E393" s="184"/>
      <c r="F393" s="184"/>
      <c r="G393" s="185"/>
      <c r="H393" s="182" t="s">
        <v>58</v>
      </c>
      <c r="I393" s="182"/>
    </row>
    <row r="394" spans="1:9" ht="15.75" thickBot="1">
      <c r="A394" s="16"/>
      <c r="B394" s="12"/>
      <c r="C394" s="12"/>
      <c r="D394" s="12"/>
      <c r="E394" s="12"/>
      <c r="F394" s="12"/>
      <c r="G394" s="12"/>
      <c r="H394" s="7"/>
      <c r="I394" s="11"/>
    </row>
    <row r="395" spans="1:9" ht="15.75" customHeight="1" thickBot="1">
      <c r="A395" s="47" t="s">
        <v>161</v>
      </c>
      <c r="B395" s="183" t="s">
        <v>160</v>
      </c>
      <c r="C395" s="184"/>
      <c r="D395" s="184"/>
      <c r="E395" s="184"/>
      <c r="F395" s="184"/>
      <c r="G395" s="185"/>
      <c r="H395" s="182" t="s">
        <v>58</v>
      </c>
      <c r="I395" s="182"/>
    </row>
    <row r="396" spans="1:9" ht="15.75" thickBot="1">
      <c r="A396" s="16"/>
      <c r="B396" s="12"/>
      <c r="C396" s="12"/>
      <c r="D396" s="12"/>
      <c r="E396" s="12"/>
      <c r="F396" s="12"/>
      <c r="G396" s="12"/>
      <c r="H396" s="7"/>
      <c r="I396" s="11"/>
    </row>
    <row r="397" spans="1:9" ht="15.75" customHeight="1" thickBot="1">
      <c r="A397" s="47" t="s">
        <v>159</v>
      </c>
      <c r="B397" s="183" t="s">
        <v>158</v>
      </c>
      <c r="C397" s="184"/>
      <c r="D397" s="184"/>
      <c r="E397" s="184"/>
      <c r="F397" s="184"/>
      <c r="G397" s="184"/>
      <c r="H397" s="184"/>
      <c r="I397" s="185"/>
    </row>
    <row r="398" spans="1:9">
      <c r="A398" s="16"/>
      <c r="B398" s="12"/>
      <c r="C398" s="12"/>
      <c r="D398" s="12"/>
      <c r="E398" s="12"/>
      <c r="F398" s="12"/>
      <c r="G398" s="12"/>
      <c r="H398" s="7"/>
      <c r="I398" s="11"/>
    </row>
    <row r="399" spans="1:9" ht="15" customHeight="1">
      <c r="A399" s="96"/>
      <c r="B399" s="99"/>
      <c r="C399" s="86" t="s">
        <v>89</v>
      </c>
      <c r="D399" s="85" t="s">
        <v>87</v>
      </c>
      <c r="E399" s="84" t="s">
        <v>86</v>
      </c>
      <c r="F399" s="83" t="s">
        <v>84</v>
      </c>
      <c r="G399" s="84" t="s">
        <v>157</v>
      </c>
      <c r="H399" s="7"/>
      <c r="I399" s="6"/>
    </row>
    <row r="400" spans="1:9" ht="15" customHeight="1">
      <c r="A400" s="96"/>
      <c r="B400" s="94"/>
      <c r="C400" s="82" t="s">
        <v>83</v>
      </c>
      <c r="D400" s="81">
        <v>500</v>
      </c>
      <c r="E400" s="80">
        <v>220</v>
      </c>
      <c r="F400" s="79" t="s">
        <v>80</v>
      </c>
      <c r="G400" s="97" t="s">
        <v>119</v>
      </c>
      <c r="H400" s="7"/>
      <c r="I400" s="6"/>
    </row>
    <row r="401" spans="1:9" ht="15" customHeight="1">
      <c r="A401" s="96"/>
      <c r="B401" s="94"/>
      <c r="C401" s="82" t="s">
        <v>82</v>
      </c>
      <c r="D401" s="81">
        <v>600</v>
      </c>
      <c r="E401" s="80">
        <v>220</v>
      </c>
      <c r="F401" s="79" t="s">
        <v>80</v>
      </c>
      <c r="G401" s="97" t="s">
        <v>119</v>
      </c>
      <c r="H401" s="7"/>
      <c r="I401" s="6"/>
    </row>
    <row r="402" spans="1:9" ht="15" customHeight="1">
      <c r="A402" s="96"/>
      <c r="B402" s="94"/>
      <c r="C402" s="98" t="s">
        <v>156</v>
      </c>
      <c r="D402" s="81">
        <v>250</v>
      </c>
      <c r="E402" s="80">
        <v>220</v>
      </c>
      <c r="F402" s="79" t="s">
        <v>80</v>
      </c>
      <c r="G402" s="97" t="s">
        <v>119</v>
      </c>
      <c r="H402" s="7"/>
      <c r="I402" s="6"/>
    </row>
    <row r="403" spans="1:9" ht="15" customHeight="1">
      <c r="A403" s="96"/>
      <c r="B403" s="94"/>
      <c r="C403" s="98" t="s">
        <v>155</v>
      </c>
      <c r="D403" s="81">
        <v>28</v>
      </c>
      <c r="E403" s="80">
        <v>220</v>
      </c>
      <c r="F403" s="79" t="s">
        <v>80</v>
      </c>
      <c r="G403" s="97" t="s">
        <v>119</v>
      </c>
      <c r="H403" s="7"/>
      <c r="I403" s="11"/>
    </row>
    <row r="404" spans="1:9" ht="15" customHeight="1">
      <c r="A404" s="96"/>
      <c r="B404" s="94"/>
      <c r="C404" s="98" t="s">
        <v>154</v>
      </c>
      <c r="D404" s="81">
        <v>72</v>
      </c>
      <c r="E404" s="80">
        <v>220</v>
      </c>
      <c r="F404" s="79" t="s">
        <v>80</v>
      </c>
      <c r="G404" s="97" t="s">
        <v>119</v>
      </c>
      <c r="H404" s="7"/>
      <c r="I404" s="11"/>
    </row>
    <row r="405" spans="1:9" ht="15" customHeight="1">
      <c r="A405" s="96"/>
      <c r="B405" s="94"/>
      <c r="C405" s="98" t="s">
        <v>153</v>
      </c>
      <c r="D405" s="81">
        <v>180</v>
      </c>
      <c r="E405" s="80">
        <v>220</v>
      </c>
      <c r="F405" s="79" t="s">
        <v>80</v>
      </c>
      <c r="G405" s="97" t="s">
        <v>119</v>
      </c>
      <c r="H405" s="7"/>
      <c r="I405" s="11"/>
    </row>
    <row r="406" spans="1:9" ht="15" customHeight="1">
      <c r="A406" s="96"/>
      <c r="B406" s="94"/>
      <c r="C406" s="98" t="s">
        <v>152</v>
      </c>
      <c r="D406" s="81">
        <v>97</v>
      </c>
      <c r="E406" s="80">
        <v>220</v>
      </c>
      <c r="F406" s="79" t="s">
        <v>80</v>
      </c>
      <c r="G406" s="97" t="s">
        <v>119</v>
      </c>
      <c r="H406" s="7"/>
      <c r="I406" s="11"/>
    </row>
    <row r="407" spans="1:9" ht="15" customHeight="1">
      <c r="A407" s="96"/>
      <c r="B407" s="94"/>
      <c r="C407" s="98" t="s">
        <v>151</v>
      </c>
      <c r="D407" s="81">
        <v>48.2</v>
      </c>
      <c r="E407" s="80">
        <v>110</v>
      </c>
      <c r="F407" s="79" t="s">
        <v>80</v>
      </c>
      <c r="G407" s="97" t="s">
        <v>119</v>
      </c>
      <c r="H407" s="7"/>
      <c r="I407" s="11"/>
    </row>
    <row r="408" spans="1:9" ht="15" customHeight="1">
      <c r="A408" s="96"/>
      <c r="B408" s="94"/>
      <c r="C408" s="98" t="s">
        <v>150</v>
      </c>
      <c r="D408" s="81">
        <v>71.569999999999993</v>
      </c>
      <c r="E408" s="80">
        <v>110</v>
      </c>
      <c r="F408" s="79" t="s">
        <v>80</v>
      </c>
      <c r="G408" s="97" t="s">
        <v>119</v>
      </c>
      <c r="H408" s="7"/>
      <c r="I408" s="11"/>
    </row>
    <row r="409" spans="1:9" ht="15" customHeight="1">
      <c r="A409" s="96"/>
      <c r="B409" s="94"/>
      <c r="C409" s="98" t="s">
        <v>149</v>
      </c>
      <c r="D409" s="81">
        <v>25</v>
      </c>
      <c r="E409" s="80">
        <v>110</v>
      </c>
      <c r="F409" s="79" t="s">
        <v>80</v>
      </c>
      <c r="G409" s="97" t="s">
        <v>119</v>
      </c>
      <c r="H409" s="7"/>
      <c r="I409" s="11"/>
    </row>
    <row r="410" spans="1:9" ht="15" customHeight="1">
      <c r="A410" s="96"/>
      <c r="B410" s="94"/>
      <c r="C410" s="98" t="s">
        <v>148</v>
      </c>
      <c r="D410" s="81">
        <v>24</v>
      </c>
      <c r="E410" s="80">
        <v>110</v>
      </c>
      <c r="F410" s="79" t="s">
        <v>80</v>
      </c>
      <c r="G410" s="97" t="s">
        <v>119</v>
      </c>
      <c r="H410" s="7"/>
      <c r="I410" s="11"/>
    </row>
    <row r="411" spans="1:9" ht="15" customHeight="1">
      <c r="A411" s="96"/>
      <c r="B411" s="94"/>
      <c r="C411" s="98" t="s">
        <v>147</v>
      </c>
      <c r="D411" s="81">
        <v>27.5</v>
      </c>
      <c r="E411" s="80">
        <v>110</v>
      </c>
      <c r="F411" s="79" t="s">
        <v>80</v>
      </c>
      <c r="G411" s="97" t="s">
        <v>119</v>
      </c>
      <c r="H411" s="7"/>
      <c r="I411" s="11"/>
    </row>
    <row r="412" spans="1:9" ht="15" customHeight="1">
      <c r="A412" s="96"/>
      <c r="B412" s="94"/>
      <c r="C412" s="98" t="s">
        <v>146</v>
      </c>
      <c r="D412" s="81">
        <v>11</v>
      </c>
      <c r="E412" s="80">
        <v>110</v>
      </c>
      <c r="F412" s="79" t="s">
        <v>80</v>
      </c>
      <c r="G412" s="97" t="s">
        <v>119</v>
      </c>
      <c r="H412" s="7"/>
      <c r="I412" s="11"/>
    </row>
    <row r="413" spans="1:9" ht="15" customHeight="1">
      <c r="A413" s="96"/>
      <c r="B413" s="94"/>
      <c r="C413" s="98" t="s">
        <v>145</v>
      </c>
      <c r="D413" s="81">
        <v>2.5</v>
      </c>
      <c r="E413" s="80">
        <v>110</v>
      </c>
      <c r="F413" s="79" t="s">
        <v>80</v>
      </c>
      <c r="G413" s="97" t="s">
        <v>119</v>
      </c>
      <c r="H413" s="7"/>
      <c r="I413" s="11"/>
    </row>
    <row r="414" spans="1:9" ht="15" customHeight="1">
      <c r="A414" s="96"/>
      <c r="B414" s="94"/>
      <c r="C414" s="98" t="s">
        <v>144</v>
      </c>
      <c r="D414" s="81">
        <v>8.8000000000000007</v>
      </c>
      <c r="E414" s="80">
        <v>110</v>
      </c>
      <c r="F414" s="79" t="s">
        <v>80</v>
      </c>
      <c r="G414" s="97" t="s">
        <v>119</v>
      </c>
      <c r="H414" s="7"/>
      <c r="I414" s="11"/>
    </row>
    <row r="415" spans="1:9" ht="15" customHeight="1">
      <c r="A415" s="96"/>
      <c r="B415" s="94"/>
      <c r="C415" s="98" t="s">
        <v>143</v>
      </c>
      <c r="D415" s="81">
        <v>13.26</v>
      </c>
      <c r="E415" s="80">
        <v>110</v>
      </c>
      <c r="F415" s="79" t="s">
        <v>80</v>
      </c>
      <c r="G415" s="97" t="s">
        <v>119</v>
      </c>
      <c r="H415" s="7"/>
      <c r="I415" s="11"/>
    </row>
    <row r="416" spans="1:9" ht="15" customHeight="1">
      <c r="A416" s="96"/>
      <c r="B416" s="94"/>
      <c r="C416" s="98" t="s">
        <v>142</v>
      </c>
      <c r="D416" s="81">
        <v>16.21</v>
      </c>
      <c r="E416" s="80">
        <v>110</v>
      </c>
      <c r="F416" s="79" t="s">
        <v>80</v>
      </c>
      <c r="G416" s="97" t="s">
        <v>119</v>
      </c>
      <c r="H416" s="7"/>
      <c r="I416" s="11"/>
    </row>
    <row r="417" spans="1:9" ht="15" customHeight="1">
      <c r="A417" s="96"/>
      <c r="B417" s="94"/>
      <c r="C417" s="98" t="s">
        <v>141</v>
      </c>
      <c r="D417" s="81">
        <v>10.35</v>
      </c>
      <c r="E417" s="80">
        <v>110</v>
      </c>
      <c r="F417" s="79" t="s">
        <v>80</v>
      </c>
      <c r="G417" s="97" t="s">
        <v>119</v>
      </c>
      <c r="H417" s="7"/>
      <c r="I417" s="11"/>
    </row>
    <row r="418" spans="1:9" ht="15" customHeight="1">
      <c r="A418" s="96"/>
      <c r="B418" s="94"/>
      <c r="C418" s="98" t="s">
        <v>140</v>
      </c>
      <c r="D418" s="81">
        <v>30.78</v>
      </c>
      <c r="E418" s="80">
        <v>110</v>
      </c>
      <c r="F418" s="79" t="s">
        <v>80</v>
      </c>
      <c r="G418" s="97" t="s">
        <v>119</v>
      </c>
      <c r="H418" s="7"/>
      <c r="I418" s="11"/>
    </row>
    <row r="419" spans="1:9" ht="15" customHeight="1">
      <c r="A419" s="96"/>
      <c r="B419" s="94"/>
      <c r="C419" s="98" t="s">
        <v>139</v>
      </c>
      <c r="D419" s="81">
        <v>11.3</v>
      </c>
      <c r="E419" s="80">
        <v>110</v>
      </c>
      <c r="F419" s="79" t="s">
        <v>80</v>
      </c>
      <c r="G419" s="97" t="s">
        <v>119</v>
      </c>
      <c r="H419" s="7"/>
      <c r="I419" s="11"/>
    </row>
    <row r="420" spans="1:9" ht="15" customHeight="1">
      <c r="A420" s="96"/>
      <c r="B420" s="94"/>
      <c r="C420" s="98" t="s">
        <v>138</v>
      </c>
      <c r="D420" s="81">
        <v>25</v>
      </c>
      <c r="E420" s="80">
        <v>110</v>
      </c>
      <c r="F420" s="79" t="s">
        <v>80</v>
      </c>
      <c r="G420" s="97" t="s">
        <v>119</v>
      </c>
      <c r="H420" s="7"/>
      <c r="I420" s="11"/>
    </row>
    <row r="421" spans="1:9" ht="15" customHeight="1">
      <c r="A421" s="96"/>
      <c r="B421" s="94"/>
      <c r="C421" s="98" t="s">
        <v>137</v>
      </c>
      <c r="D421" s="81">
        <v>8.25</v>
      </c>
      <c r="E421" s="80">
        <v>110</v>
      </c>
      <c r="F421" s="79" t="s">
        <v>80</v>
      </c>
      <c r="G421" s="97" t="s">
        <v>119</v>
      </c>
      <c r="H421" s="7"/>
      <c r="I421" s="11"/>
    </row>
    <row r="422" spans="1:9" ht="15" customHeight="1">
      <c r="A422" s="96"/>
      <c r="B422" s="94"/>
      <c r="C422" s="98" t="s">
        <v>136</v>
      </c>
      <c r="D422" s="81">
        <v>11.34</v>
      </c>
      <c r="E422" s="80">
        <v>110</v>
      </c>
      <c r="F422" s="79" t="s">
        <v>80</v>
      </c>
      <c r="G422" s="97" t="s">
        <v>119</v>
      </c>
      <c r="H422" s="7"/>
      <c r="I422" s="11"/>
    </row>
    <row r="423" spans="1:9" ht="15" customHeight="1">
      <c r="A423" s="96"/>
      <c r="B423" s="94"/>
      <c r="C423" s="98" t="s">
        <v>135</v>
      </c>
      <c r="D423" s="81">
        <v>9.35</v>
      </c>
      <c r="E423" s="80">
        <v>110</v>
      </c>
      <c r="F423" s="79" t="s">
        <v>80</v>
      </c>
      <c r="G423" s="97" t="s">
        <v>119</v>
      </c>
      <c r="H423" s="7"/>
      <c r="I423" s="11"/>
    </row>
    <row r="424" spans="1:9" ht="15" customHeight="1">
      <c r="A424" s="96"/>
      <c r="B424" s="94"/>
      <c r="C424" s="98" t="s">
        <v>134</v>
      </c>
      <c r="D424" s="81">
        <v>6</v>
      </c>
      <c r="E424" s="80">
        <v>110</v>
      </c>
      <c r="F424" s="79" t="s">
        <v>80</v>
      </c>
      <c r="G424" s="97" t="s">
        <v>119</v>
      </c>
      <c r="H424" s="7"/>
      <c r="I424" s="11"/>
    </row>
    <row r="425" spans="1:9" ht="15" customHeight="1">
      <c r="A425" s="96"/>
      <c r="B425" s="94"/>
      <c r="C425" s="98" t="s">
        <v>133</v>
      </c>
      <c r="D425" s="81">
        <v>15</v>
      </c>
      <c r="E425" s="80">
        <v>110</v>
      </c>
      <c r="F425" s="79" t="s">
        <v>80</v>
      </c>
      <c r="G425" s="97" t="s">
        <v>119</v>
      </c>
      <c r="H425" s="7"/>
      <c r="I425" s="11"/>
    </row>
    <row r="426" spans="1:9" ht="15" customHeight="1">
      <c r="A426" s="96"/>
      <c r="B426" s="94"/>
      <c r="C426" s="98" t="s">
        <v>132</v>
      </c>
      <c r="D426" s="81">
        <v>14.2</v>
      </c>
      <c r="E426" s="80">
        <v>110</v>
      </c>
      <c r="F426" s="79" t="s">
        <v>80</v>
      </c>
      <c r="G426" s="97" t="s">
        <v>119</v>
      </c>
      <c r="H426" s="7"/>
      <c r="I426" s="11"/>
    </row>
    <row r="427" spans="1:9" ht="15" customHeight="1">
      <c r="A427" s="96"/>
      <c r="B427" s="94"/>
      <c r="C427" s="98" t="s">
        <v>131</v>
      </c>
      <c r="D427" s="81">
        <v>8</v>
      </c>
      <c r="E427" s="80">
        <v>110</v>
      </c>
      <c r="F427" s="79" t="s">
        <v>80</v>
      </c>
      <c r="G427" s="97" t="s">
        <v>119</v>
      </c>
      <c r="H427" s="7"/>
      <c r="I427" s="11"/>
    </row>
    <row r="428" spans="1:9" ht="15" customHeight="1">
      <c r="A428" s="96"/>
      <c r="B428" s="94"/>
      <c r="C428" s="98" t="s">
        <v>130</v>
      </c>
      <c r="D428" s="81">
        <v>6.1</v>
      </c>
      <c r="E428" s="80">
        <v>110</v>
      </c>
      <c r="F428" s="79" t="s">
        <v>80</v>
      </c>
      <c r="G428" s="97" t="s">
        <v>119</v>
      </c>
      <c r="H428" s="7"/>
      <c r="I428" s="11"/>
    </row>
    <row r="429" spans="1:9" ht="15" customHeight="1">
      <c r="A429" s="96"/>
      <c r="B429" s="94"/>
      <c r="C429" s="98" t="s">
        <v>129</v>
      </c>
      <c r="D429" s="81">
        <v>2.2999999999999998</v>
      </c>
      <c r="E429" s="80">
        <v>110</v>
      </c>
      <c r="F429" s="79" t="s">
        <v>80</v>
      </c>
      <c r="G429" s="97" t="s">
        <v>119</v>
      </c>
      <c r="H429" s="7"/>
      <c r="I429" s="11"/>
    </row>
    <row r="430" spans="1:9" ht="15" customHeight="1">
      <c r="A430" s="96"/>
      <c r="B430" s="94"/>
      <c r="C430" s="98" t="s">
        <v>128</v>
      </c>
      <c r="D430" s="81">
        <v>15</v>
      </c>
      <c r="E430" s="80">
        <v>110</v>
      </c>
      <c r="F430" s="79" t="s">
        <v>80</v>
      </c>
      <c r="G430" s="97" t="s">
        <v>119</v>
      </c>
      <c r="H430" s="7"/>
      <c r="I430" s="11"/>
    </row>
    <row r="431" spans="1:9" ht="15" customHeight="1">
      <c r="A431" s="96"/>
      <c r="B431" s="94"/>
      <c r="C431" s="98" t="s">
        <v>127</v>
      </c>
      <c r="D431" s="81">
        <v>2.2999999999999998</v>
      </c>
      <c r="E431" s="80">
        <v>110</v>
      </c>
      <c r="F431" s="79" t="s">
        <v>80</v>
      </c>
      <c r="G431" s="97" t="s">
        <v>119</v>
      </c>
      <c r="H431" s="7"/>
      <c r="I431" s="11"/>
    </row>
    <row r="432" spans="1:9" ht="15" customHeight="1">
      <c r="A432" s="96"/>
      <c r="B432" s="94"/>
      <c r="C432" s="98" t="s">
        <v>126</v>
      </c>
      <c r="D432" s="81">
        <v>4.5999999999999996</v>
      </c>
      <c r="E432" s="80">
        <v>110</v>
      </c>
      <c r="F432" s="79" t="s">
        <v>80</v>
      </c>
      <c r="G432" s="97" t="s">
        <v>119</v>
      </c>
      <c r="H432" s="7"/>
      <c r="I432" s="11"/>
    </row>
    <row r="433" spans="1:9" ht="15" customHeight="1">
      <c r="A433" s="96"/>
      <c r="B433" s="94"/>
      <c r="C433" s="98" t="s">
        <v>125</v>
      </c>
      <c r="D433" s="81">
        <v>14.9</v>
      </c>
      <c r="E433" s="80">
        <v>110</v>
      </c>
      <c r="F433" s="79" t="s">
        <v>80</v>
      </c>
      <c r="G433" s="97" t="s">
        <v>119</v>
      </c>
      <c r="H433" s="7"/>
      <c r="I433" s="11"/>
    </row>
    <row r="434" spans="1:9" ht="15" customHeight="1">
      <c r="A434" s="96"/>
      <c r="B434" s="94"/>
      <c r="C434" s="98" t="s">
        <v>124</v>
      </c>
      <c r="D434" s="81">
        <v>5.2</v>
      </c>
      <c r="E434" s="80">
        <v>110</v>
      </c>
      <c r="F434" s="79" t="s">
        <v>80</v>
      </c>
      <c r="G434" s="97" t="s">
        <v>119</v>
      </c>
      <c r="H434" s="7"/>
      <c r="I434" s="11"/>
    </row>
    <row r="435" spans="1:9" ht="15" customHeight="1">
      <c r="A435" s="96"/>
      <c r="B435" s="94"/>
      <c r="C435" s="98" t="s">
        <v>123</v>
      </c>
      <c r="D435" s="81">
        <v>20.52</v>
      </c>
      <c r="E435" s="80">
        <v>110</v>
      </c>
      <c r="F435" s="79" t="s">
        <v>80</v>
      </c>
      <c r="G435" s="97" t="s">
        <v>119</v>
      </c>
      <c r="H435" s="7"/>
      <c r="I435" s="11"/>
    </row>
    <row r="436" spans="1:9" ht="15" customHeight="1">
      <c r="A436" s="96"/>
      <c r="B436" s="94"/>
      <c r="C436" s="98" t="s">
        <v>122</v>
      </c>
      <c r="D436" s="81">
        <v>5.2</v>
      </c>
      <c r="E436" s="80">
        <v>110</v>
      </c>
      <c r="F436" s="79" t="s">
        <v>80</v>
      </c>
      <c r="G436" s="97" t="s">
        <v>119</v>
      </c>
      <c r="H436" s="7"/>
      <c r="I436" s="11"/>
    </row>
    <row r="437" spans="1:9" ht="15" customHeight="1">
      <c r="A437" s="96"/>
      <c r="B437" s="94"/>
      <c r="C437" s="98" t="s">
        <v>121</v>
      </c>
      <c r="D437" s="81">
        <v>2.7</v>
      </c>
      <c r="E437" s="80">
        <v>110</v>
      </c>
      <c r="F437" s="79" t="s">
        <v>80</v>
      </c>
      <c r="G437" s="97" t="s">
        <v>119</v>
      </c>
      <c r="H437" s="7"/>
      <c r="I437" s="11"/>
    </row>
    <row r="438" spans="1:9" ht="15" customHeight="1">
      <c r="A438" s="96"/>
      <c r="B438" s="94"/>
      <c r="C438" s="98" t="s">
        <v>120</v>
      </c>
      <c r="D438" s="81">
        <v>7.5</v>
      </c>
      <c r="E438" s="80">
        <v>110</v>
      </c>
      <c r="F438" s="79" t="s">
        <v>80</v>
      </c>
      <c r="G438" s="97" t="s">
        <v>119</v>
      </c>
      <c r="H438" s="7"/>
      <c r="I438" s="11"/>
    </row>
    <row r="439" spans="1:9" ht="15" customHeight="1" thickBot="1">
      <c r="A439" s="96"/>
      <c r="B439" s="94"/>
      <c r="C439" s="95"/>
      <c r="D439" s="94"/>
      <c r="E439" s="88"/>
      <c r="F439" s="88"/>
      <c r="G439" s="88"/>
      <c r="H439" s="7"/>
      <c r="I439" s="11"/>
    </row>
    <row r="440" spans="1:9" ht="15.75" customHeight="1" thickBot="1">
      <c r="A440" s="47" t="s">
        <v>118</v>
      </c>
      <c r="B440" s="183" t="s">
        <v>117</v>
      </c>
      <c r="C440" s="184"/>
      <c r="D440" s="184"/>
      <c r="E440" s="184"/>
      <c r="F440" s="184"/>
      <c r="G440" s="184"/>
      <c r="H440" s="184"/>
      <c r="I440" s="185"/>
    </row>
    <row r="441" spans="1:9" ht="15.75" customHeight="1">
      <c r="A441" s="16"/>
      <c r="B441" s="12"/>
      <c r="C441" s="12"/>
      <c r="D441" s="12"/>
      <c r="E441" s="12"/>
      <c r="F441" s="12"/>
      <c r="G441" s="12"/>
      <c r="H441" s="12"/>
      <c r="I441" s="6"/>
    </row>
    <row r="442" spans="1:9">
      <c r="A442" s="16"/>
      <c r="B442" s="12"/>
      <c r="C442" s="12"/>
      <c r="D442" s="186">
        <f>B2</f>
        <v>44867</v>
      </c>
      <c r="E442" s="187"/>
      <c r="F442" s="12"/>
      <c r="G442" s="12"/>
      <c r="H442" s="7"/>
      <c r="I442" s="11"/>
    </row>
    <row r="443" spans="1:9">
      <c r="A443" s="16"/>
      <c r="B443" s="12"/>
      <c r="C443" s="12"/>
      <c r="D443" s="93" t="s">
        <v>3</v>
      </c>
      <c r="E443" s="92" t="s">
        <v>116</v>
      </c>
      <c r="F443" s="12"/>
      <c r="G443" s="12"/>
      <c r="H443" s="7"/>
      <c r="I443" s="11"/>
    </row>
    <row r="444" spans="1:9">
      <c r="A444" s="16"/>
      <c r="B444" s="12"/>
      <c r="C444" s="12"/>
      <c r="D444" s="91" t="s">
        <v>115</v>
      </c>
      <c r="E444" s="89">
        <f>'[1]D-1'!E10</f>
        <v>243.41</v>
      </c>
      <c r="F444" s="12"/>
      <c r="G444" s="12"/>
      <c r="H444" s="7"/>
      <c r="I444" s="11"/>
    </row>
    <row r="445" spans="1:9">
      <c r="A445" s="16"/>
      <c r="B445" s="12"/>
      <c r="C445" s="12"/>
      <c r="D445" s="91" t="s">
        <v>114</v>
      </c>
      <c r="E445" s="89">
        <f>'[1]D-1'!E11</f>
        <v>242.41</v>
      </c>
      <c r="F445" s="12"/>
      <c r="G445" s="12"/>
      <c r="H445" s="7"/>
      <c r="I445" s="11"/>
    </row>
    <row r="446" spans="1:9">
      <c r="A446" s="16"/>
      <c r="B446" s="12"/>
      <c r="C446" s="12"/>
      <c r="D446" s="91" t="s">
        <v>113</v>
      </c>
      <c r="E446" s="89">
        <f>'[1]D-1'!E12</f>
        <v>211.2</v>
      </c>
      <c r="F446" s="12"/>
      <c r="G446" s="12"/>
      <c r="H446" s="7"/>
      <c r="I446" s="11"/>
    </row>
    <row r="447" spans="1:9">
      <c r="A447" s="16"/>
      <c r="B447" s="12"/>
      <c r="C447" s="12"/>
      <c r="D447" s="91" t="s">
        <v>112</v>
      </c>
      <c r="E447" s="89">
        <f>'[1]D-1'!E13</f>
        <v>211.2</v>
      </c>
      <c r="F447" s="12"/>
      <c r="G447" s="12"/>
      <c r="H447" s="7"/>
      <c r="I447" s="11"/>
    </row>
    <row r="448" spans="1:9">
      <c r="A448" s="16"/>
      <c r="B448" s="12"/>
      <c r="C448" s="12"/>
      <c r="D448" s="91" t="s">
        <v>111</v>
      </c>
      <c r="E448" s="89">
        <f>'[1]D-1'!E14</f>
        <v>211.2</v>
      </c>
      <c r="F448" s="12"/>
      <c r="G448" s="12"/>
      <c r="H448" s="7"/>
      <c r="I448" s="11"/>
    </row>
    <row r="449" spans="1:9">
      <c r="A449" s="16"/>
      <c r="B449" s="12"/>
      <c r="C449" s="12"/>
      <c r="D449" s="91" t="s">
        <v>110</v>
      </c>
      <c r="E449" s="89">
        <f>'[1]D-1'!E15</f>
        <v>263.51499999999999</v>
      </c>
      <c r="F449" s="12"/>
      <c r="G449" s="12"/>
      <c r="H449" s="7"/>
      <c r="I449" s="11"/>
    </row>
    <row r="450" spans="1:9">
      <c r="A450" s="16"/>
      <c r="B450" s="12"/>
      <c r="C450" s="12"/>
      <c r="D450" s="91" t="s">
        <v>109</v>
      </c>
      <c r="E450" s="89">
        <f>'[1]D-1'!E16</f>
        <v>701.2</v>
      </c>
      <c r="F450" s="12"/>
      <c r="G450" s="12"/>
      <c r="H450" s="7"/>
      <c r="I450" s="11"/>
    </row>
    <row r="451" spans="1:9">
      <c r="A451" s="16"/>
      <c r="B451" s="12"/>
      <c r="C451" s="12"/>
      <c r="D451" s="91" t="s">
        <v>108</v>
      </c>
      <c r="E451" s="89">
        <f>'[1]D-1'!E17</f>
        <v>1011.88728</v>
      </c>
      <c r="F451" s="12"/>
      <c r="G451" s="12"/>
      <c r="H451" s="7"/>
      <c r="I451" s="11"/>
    </row>
    <row r="452" spans="1:9">
      <c r="A452" s="16"/>
      <c r="B452" s="12"/>
      <c r="C452" s="12"/>
      <c r="D452" s="91" t="s">
        <v>107</v>
      </c>
      <c r="E452" s="89">
        <f>'[1]D-1'!E18</f>
        <v>1139.88177</v>
      </c>
      <c r="F452" s="12"/>
      <c r="G452" s="12"/>
      <c r="H452" s="7"/>
      <c r="I452" s="11"/>
    </row>
    <row r="453" spans="1:9">
      <c r="A453" s="16"/>
      <c r="B453" s="12"/>
      <c r="C453" s="12"/>
      <c r="D453" s="91" t="s">
        <v>106</v>
      </c>
      <c r="E453" s="89">
        <f>'[1]D-1'!E19</f>
        <v>1099.8544199999997</v>
      </c>
      <c r="F453" s="12"/>
      <c r="G453" s="12"/>
      <c r="H453" s="7"/>
      <c r="I453" s="11"/>
    </row>
    <row r="454" spans="1:9">
      <c r="A454" s="16"/>
      <c r="B454" s="12"/>
      <c r="C454" s="12"/>
      <c r="D454" s="91" t="s">
        <v>105</v>
      </c>
      <c r="E454" s="89">
        <f>'[1]D-1'!E20</f>
        <v>1049.3000000000002</v>
      </c>
      <c r="F454" s="12"/>
      <c r="G454" s="12"/>
      <c r="H454" s="7"/>
      <c r="I454" s="11"/>
    </row>
    <row r="455" spans="1:9">
      <c r="A455" s="16"/>
      <c r="B455" s="12"/>
      <c r="C455" s="12"/>
      <c r="D455" s="91" t="s">
        <v>104</v>
      </c>
      <c r="E455" s="89">
        <f>'[1]D-1'!E21</f>
        <v>781.62328000000002</v>
      </c>
      <c r="F455" s="12"/>
      <c r="G455" s="12"/>
      <c r="H455" s="7"/>
      <c r="I455" s="11"/>
    </row>
    <row r="456" spans="1:9">
      <c r="A456" s="16"/>
      <c r="B456" s="12"/>
      <c r="C456" s="12"/>
      <c r="D456" s="91" t="s">
        <v>103</v>
      </c>
      <c r="E456" s="89">
        <f>'[1]D-1'!E22</f>
        <v>648.29999999999995</v>
      </c>
      <c r="F456" s="12"/>
      <c r="G456" s="12"/>
      <c r="H456" s="7"/>
      <c r="I456" s="11"/>
    </row>
    <row r="457" spans="1:9">
      <c r="A457" s="16"/>
      <c r="B457" s="12"/>
      <c r="C457" s="12"/>
      <c r="D457" s="91" t="s">
        <v>102</v>
      </c>
      <c r="E457" s="89">
        <f>'[1]D-1'!E23</f>
        <v>661.3</v>
      </c>
      <c r="F457" s="12"/>
      <c r="G457" s="12"/>
      <c r="H457" s="7"/>
      <c r="I457" s="11"/>
    </row>
    <row r="458" spans="1:9">
      <c r="A458" s="16"/>
      <c r="B458" s="12"/>
      <c r="C458" s="12"/>
      <c r="D458" s="91" t="s">
        <v>101</v>
      </c>
      <c r="E458" s="89">
        <f>'[1]D-1'!E24</f>
        <v>750.3</v>
      </c>
      <c r="F458" s="12"/>
      <c r="G458" s="12"/>
      <c r="H458" s="7"/>
      <c r="I458" s="11"/>
    </row>
    <row r="459" spans="1:9">
      <c r="A459" s="16"/>
      <c r="B459" s="12"/>
      <c r="C459" s="12"/>
      <c r="D459" s="91" t="s">
        <v>100</v>
      </c>
      <c r="E459" s="89">
        <f>'[1]D-1'!E25</f>
        <v>823.3</v>
      </c>
      <c r="F459" s="12"/>
      <c r="G459" s="12"/>
      <c r="H459" s="7"/>
      <c r="I459" s="11"/>
    </row>
    <row r="460" spans="1:9">
      <c r="A460" s="16"/>
      <c r="B460" s="12"/>
      <c r="C460" s="12"/>
      <c r="D460" s="91" t="s">
        <v>99</v>
      </c>
      <c r="E460" s="89">
        <f>'[1]D-1'!E26</f>
        <v>1081.5717199999999</v>
      </c>
      <c r="F460" s="12"/>
      <c r="G460" s="12"/>
      <c r="H460" s="7"/>
      <c r="I460" s="11"/>
    </row>
    <row r="461" spans="1:9">
      <c r="A461" s="16"/>
      <c r="B461" s="12"/>
      <c r="C461" s="12"/>
      <c r="D461" s="91" t="s">
        <v>98</v>
      </c>
      <c r="E461" s="89">
        <f>'[1]D-1'!E27</f>
        <v>1205.2910000000002</v>
      </c>
      <c r="F461" s="12"/>
      <c r="G461" s="12"/>
      <c r="H461" s="7"/>
      <c r="I461" s="11"/>
    </row>
    <row r="462" spans="1:9">
      <c r="A462" s="16"/>
      <c r="B462" s="12"/>
      <c r="C462" s="12"/>
      <c r="D462" s="91" t="s">
        <v>97</v>
      </c>
      <c r="E462" s="89">
        <f>'[1]D-1'!E28</f>
        <v>1231.5706300000002</v>
      </c>
      <c r="F462" s="12"/>
      <c r="G462" s="12"/>
      <c r="H462" s="7"/>
      <c r="I462" s="11"/>
    </row>
    <row r="463" spans="1:9">
      <c r="A463" s="16"/>
      <c r="B463" s="12"/>
      <c r="C463" s="12"/>
      <c r="D463" s="91" t="s">
        <v>96</v>
      </c>
      <c r="E463" s="89">
        <f>'[1]D-1'!E29</f>
        <v>1224.4014900000002</v>
      </c>
      <c r="F463" s="12"/>
      <c r="G463" s="12"/>
      <c r="H463" s="7"/>
      <c r="I463" s="11"/>
    </row>
    <row r="464" spans="1:9">
      <c r="A464" s="16"/>
      <c r="B464" s="12"/>
      <c r="C464" s="12"/>
      <c r="D464" s="91" t="s">
        <v>95</v>
      </c>
      <c r="E464" s="89">
        <f>'[1]D-1'!E30</f>
        <v>1169.2054899999998</v>
      </c>
      <c r="F464" s="12"/>
      <c r="G464" s="12"/>
      <c r="H464" s="7"/>
      <c r="I464" s="11"/>
    </row>
    <row r="465" spans="1:9">
      <c r="A465" s="16"/>
      <c r="B465" s="12"/>
      <c r="C465" s="12"/>
      <c r="D465" s="91" t="s">
        <v>94</v>
      </c>
      <c r="E465" s="89">
        <f>'[1]D-1'!E31</f>
        <v>951.41535000000022</v>
      </c>
      <c r="F465" s="12"/>
      <c r="G465" s="12"/>
      <c r="H465" s="7"/>
      <c r="I465" s="11"/>
    </row>
    <row r="466" spans="1:9">
      <c r="A466" s="16"/>
      <c r="B466" s="12"/>
      <c r="C466" s="12"/>
      <c r="D466" s="91" t="s">
        <v>93</v>
      </c>
      <c r="E466" s="89">
        <f>'[1]D-1'!E32</f>
        <v>655.20000000000005</v>
      </c>
      <c r="F466" s="12"/>
      <c r="G466" s="12"/>
      <c r="H466" s="7"/>
      <c r="I466" s="11"/>
    </row>
    <row r="467" spans="1:9">
      <c r="A467" s="16"/>
      <c r="B467" s="12"/>
      <c r="C467" s="12"/>
      <c r="D467" s="90" t="s">
        <v>92</v>
      </c>
      <c r="E467" s="89">
        <f>'[1]D-1'!E33</f>
        <v>506.20000000000005</v>
      </c>
      <c r="F467" s="12"/>
      <c r="G467" s="12"/>
      <c r="H467" s="7"/>
      <c r="I467" s="11"/>
    </row>
    <row r="468" spans="1:9">
      <c r="A468" s="16"/>
      <c r="B468" s="12"/>
      <c r="C468" s="12"/>
      <c r="D468" s="88"/>
      <c r="E468" s="87"/>
      <c r="F468" s="12"/>
      <c r="G468" s="12"/>
      <c r="H468" s="7"/>
      <c r="I468" s="11"/>
    </row>
    <row r="469" spans="1:9">
      <c r="A469" s="16"/>
      <c r="B469" s="12"/>
      <c r="C469" s="12"/>
      <c r="D469" s="88"/>
      <c r="E469" s="87"/>
      <c r="F469" s="12"/>
      <c r="G469" s="12"/>
      <c r="H469" s="7"/>
      <c r="I469" s="11"/>
    </row>
    <row r="470" spans="1:9">
      <c r="A470" s="16"/>
      <c r="B470" s="12"/>
      <c r="C470" s="12"/>
      <c r="D470" s="88"/>
      <c r="E470" s="87"/>
      <c r="F470" s="12"/>
      <c r="G470" s="12"/>
      <c r="H470" s="7"/>
      <c r="I470" s="11"/>
    </row>
    <row r="471" spans="1:9">
      <c r="A471" s="16"/>
      <c r="B471" s="12"/>
      <c r="C471" s="12"/>
      <c r="D471" s="88"/>
      <c r="E471" s="87"/>
      <c r="F471" s="12"/>
      <c r="G471" s="12"/>
      <c r="H471" s="7"/>
      <c r="I471" s="11"/>
    </row>
    <row r="472" spans="1:9">
      <c r="A472" s="16"/>
      <c r="B472" s="12"/>
      <c r="C472" s="12"/>
      <c r="D472" s="88"/>
      <c r="E472" s="87"/>
      <c r="F472" s="12"/>
      <c r="G472" s="12"/>
      <c r="H472" s="7"/>
      <c r="I472" s="11"/>
    </row>
    <row r="473" spans="1:9">
      <c r="A473" s="16"/>
      <c r="B473" s="12"/>
      <c r="C473" s="12"/>
      <c r="D473" s="88"/>
      <c r="E473" s="87"/>
      <c r="F473" s="12"/>
      <c r="G473" s="12"/>
      <c r="H473" s="7"/>
      <c r="I473" s="11"/>
    </row>
    <row r="474" spans="1:9">
      <c r="A474" s="16"/>
      <c r="B474" s="12"/>
      <c r="C474" s="12"/>
      <c r="D474" s="88"/>
      <c r="E474" s="87"/>
      <c r="F474" s="12"/>
      <c r="G474" s="12"/>
      <c r="H474" s="7"/>
      <c r="I474" s="11"/>
    </row>
    <row r="475" spans="1:9">
      <c r="A475" s="16"/>
      <c r="B475" s="12"/>
      <c r="C475" s="12"/>
      <c r="D475" s="88"/>
      <c r="E475" s="87"/>
      <c r="F475" s="12"/>
      <c r="G475" s="12"/>
      <c r="H475" s="7"/>
      <c r="I475" s="11"/>
    </row>
    <row r="476" spans="1:9">
      <c r="A476" s="16"/>
      <c r="B476" s="12"/>
      <c r="C476" s="12"/>
      <c r="D476" s="88"/>
      <c r="E476" s="87"/>
      <c r="F476" s="12"/>
      <c r="G476" s="12"/>
      <c r="H476" s="7"/>
      <c r="I476" s="11"/>
    </row>
    <row r="477" spans="1:9">
      <c r="A477" s="16"/>
      <c r="B477" s="12"/>
      <c r="C477" s="12"/>
      <c r="D477" s="88"/>
      <c r="E477" s="87"/>
      <c r="F477" s="12"/>
      <c r="G477" s="12"/>
      <c r="H477" s="7"/>
      <c r="I477" s="11"/>
    </row>
    <row r="478" spans="1:9">
      <c r="A478" s="16"/>
      <c r="B478" s="12"/>
      <c r="C478" s="12"/>
      <c r="D478" s="88"/>
      <c r="E478" s="87"/>
      <c r="F478" s="12"/>
      <c r="G478" s="12"/>
      <c r="H478" s="7"/>
      <c r="I478" s="11"/>
    </row>
    <row r="479" spans="1:9">
      <c r="A479" s="16"/>
      <c r="B479" s="12"/>
      <c r="C479" s="12"/>
      <c r="D479" s="88"/>
      <c r="E479" s="87"/>
      <c r="F479" s="12"/>
      <c r="G479" s="12"/>
      <c r="H479" s="7"/>
      <c r="I479" s="11"/>
    </row>
    <row r="480" spans="1:9">
      <c r="A480" s="16"/>
      <c r="B480" s="12"/>
      <c r="C480" s="12"/>
      <c r="D480" s="88"/>
      <c r="E480" s="87"/>
      <c r="F480" s="12"/>
      <c r="G480" s="12"/>
      <c r="H480" s="7"/>
      <c r="I480" s="11"/>
    </row>
    <row r="481" spans="1:9">
      <c r="A481" s="16"/>
      <c r="B481" s="12"/>
      <c r="C481" s="12"/>
      <c r="D481" s="88"/>
      <c r="E481" s="87"/>
      <c r="F481" s="12"/>
      <c r="G481" s="12"/>
      <c r="H481" s="7"/>
      <c r="I481" s="11"/>
    </row>
    <row r="482" spans="1:9">
      <c r="A482" s="16"/>
      <c r="B482" s="12"/>
      <c r="C482" s="12"/>
      <c r="D482" s="88"/>
      <c r="E482" s="87"/>
      <c r="F482" s="12"/>
      <c r="G482" s="12"/>
      <c r="H482" s="7"/>
      <c r="I482" s="11"/>
    </row>
    <row r="483" spans="1:9">
      <c r="A483" s="16"/>
      <c r="B483" s="12"/>
      <c r="C483" s="12"/>
      <c r="D483" s="88"/>
      <c r="E483" s="87"/>
      <c r="F483" s="12"/>
      <c r="G483" s="12"/>
      <c r="H483" s="7"/>
      <c r="I483" s="11"/>
    </row>
    <row r="484" spans="1:9">
      <c r="A484" s="16"/>
      <c r="B484" s="12"/>
      <c r="C484" s="12"/>
      <c r="D484" s="88"/>
      <c r="E484" s="87"/>
      <c r="F484" s="12"/>
      <c r="G484" s="12"/>
      <c r="H484" s="7"/>
      <c r="I484" s="11"/>
    </row>
    <row r="485" spans="1:9">
      <c r="A485" s="16"/>
      <c r="B485" s="12"/>
      <c r="C485" s="12"/>
      <c r="D485" s="88"/>
      <c r="E485" s="87"/>
      <c r="F485" s="12"/>
      <c r="G485" s="12"/>
      <c r="H485" s="7"/>
      <c r="I485" s="11"/>
    </row>
    <row r="486" spans="1:9">
      <c r="A486" s="16"/>
      <c r="B486" s="12"/>
      <c r="C486" s="12"/>
      <c r="D486" s="88"/>
      <c r="E486" s="87"/>
      <c r="F486" s="12"/>
      <c r="G486" s="12"/>
      <c r="H486" s="7"/>
      <c r="I486" s="11"/>
    </row>
    <row r="487" spans="1:9">
      <c r="A487" s="16"/>
      <c r="B487" s="12"/>
      <c r="C487" s="12"/>
      <c r="D487" s="88"/>
      <c r="E487" s="87"/>
      <c r="F487" s="12"/>
      <c r="G487" s="12"/>
      <c r="H487" s="7"/>
      <c r="I487" s="11"/>
    </row>
    <row r="488" spans="1:9">
      <c r="A488" s="16"/>
      <c r="B488" s="12"/>
      <c r="C488" s="12"/>
      <c r="D488" s="88"/>
      <c r="E488" s="87"/>
      <c r="F488" s="12"/>
      <c r="G488" s="12"/>
      <c r="H488" s="7"/>
      <c r="I488" s="11"/>
    </row>
    <row r="489" spans="1:9">
      <c r="A489" s="16"/>
      <c r="B489" s="12"/>
      <c r="C489" s="12"/>
      <c r="D489" s="88"/>
      <c r="E489" s="87"/>
      <c r="F489" s="12"/>
      <c r="G489" s="12"/>
      <c r="H489" s="7"/>
      <c r="I489" s="11"/>
    </row>
    <row r="490" spans="1:9">
      <c r="A490" s="16"/>
      <c r="B490" s="12"/>
      <c r="C490" s="12"/>
      <c r="D490" s="88"/>
      <c r="E490" s="87"/>
      <c r="F490" s="12"/>
      <c r="G490" s="12"/>
      <c r="H490" s="7"/>
      <c r="I490" s="11"/>
    </row>
    <row r="491" spans="1:9">
      <c r="A491" s="16"/>
      <c r="B491" s="12"/>
      <c r="C491" s="12"/>
      <c r="D491" s="88"/>
      <c r="E491" s="87"/>
      <c r="F491" s="12"/>
      <c r="G491" s="12"/>
      <c r="H491" s="7"/>
      <c r="I491" s="11"/>
    </row>
    <row r="492" spans="1:9">
      <c r="A492" s="16"/>
      <c r="B492" s="12"/>
      <c r="C492" s="12"/>
      <c r="D492" s="88"/>
      <c r="E492" s="87"/>
      <c r="F492" s="12"/>
      <c r="G492" s="12"/>
      <c r="H492" s="7"/>
      <c r="I492" s="11"/>
    </row>
    <row r="493" spans="1:9">
      <c r="A493" s="16"/>
      <c r="B493" s="12"/>
      <c r="C493" s="12"/>
      <c r="D493" s="88"/>
      <c r="E493" s="87"/>
      <c r="F493" s="12"/>
      <c r="G493" s="12"/>
      <c r="H493" s="7"/>
      <c r="I493" s="11"/>
    </row>
    <row r="494" spans="1:9" ht="15.75" thickBot="1">
      <c r="A494" s="16"/>
      <c r="B494" s="12"/>
      <c r="C494" s="12"/>
      <c r="D494" s="12"/>
      <c r="E494" s="12"/>
      <c r="F494" s="12"/>
      <c r="G494" s="12"/>
      <c r="H494" s="7"/>
      <c r="I494" s="11"/>
    </row>
    <row r="495" spans="1:9" ht="15.75" customHeight="1" thickBot="1">
      <c r="A495" s="47" t="s">
        <v>91</v>
      </c>
      <c r="B495" s="179" t="s">
        <v>90</v>
      </c>
      <c r="C495" s="180"/>
      <c r="D495" s="180"/>
      <c r="E495" s="180"/>
      <c r="F495" s="180"/>
      <c r="G495" s="180"/>
      <c r="H495" s="180"/>
      <c r="I495" s="181"/>
    </row>
    <row r="496" spans="1:9">
      <c r="A496" s="16"/>
      <c r="B496" s="12"/>
      <c r="C496" s="12"/>
      <c r="D496" s="12"/>
      <c r="E496" s="12"/>
      <c r="F496" s="12"/>
      <c r="G496" s="12"/>
      <c r="H496" s="7"/>
      <c r="I496" s="11"/>
    </row>
    <row r="497" spans="1:9" ht="15" customHeight="1">
      <c r="A497" s="16"/>
      <c r="B497" s="86" t="s">
        <v>89</v>
      </c>
      <c r="C497" s="86" t="s">
        <v>88</v>
      </c>
      <c r="D497" s="85" t="s">
        <v>87</v>
      </c>
      <c r="E497" s="84" t="s">
        <v>86</v>
      </c>
      <c r="F497" s="84" t="s">
        <v>85</v>
      </c>
      <c r="G497" s="83" t="s">
        <v>84</v>
      </c>
      <c r="H497" s="7"/>
      <c r="I497" s="11"/>
    </row>
    <row r="498" spans="1:9" ht="15" customHeight="1">
      <c r="A498" s="16"/>
      <c r="B498" s="82" t="s">
        <v>83</v>
      </c>
      <c r="C498" s="82">
        <v>1</v>
      </c>
      <c r="D498" s="81">
        <v>125</v>
      </c>
      <c r="E498" s="80">
        <v>220</v>
      </c>
      <c r="F498" s="80" t="s">
        <v>81</v>
      </c>
      <c r="G498" s="79" t="s">
        <v>80</v>
      </c>
      <c r="H498" s="7"/>
      <c r="I498" s="11"/>
    </row>
    <row r="499" spans="1:9" ht="15" customHeight="1">
      <c r="A499" s="16"/>
      <c r="B499" s="82" t="s">
        <v>83</v>
      </c>
      <c r="C499" s="82">
        <v>2</v>
      </c>
      <c r="D499" s="81">
        <v>125</v>
      </c>
      <c r="E499" s="80">
        <v>220</v>
      </c>
      <c r="F499" s="80" t="s">
        <v>81</v>
      </c>
      <c r="G499" s="79" t="s">
        <v>80</v>
      </c>
      <c r="H499" s="7"/>
      <c r="I499" s="11"/>
    </row>
    <row r="500" spans="1:9" ht="15" customHeight="1">
      <c r="A500" s="16"/>
      <c r="B500" s="82" t="s">
        <v>83</v>
      </c>
      <c r="C500" s="82">
        <v>3</v>
      </c>
      <c r="D500" s="81">
        <v>125</v>
      </c>
      <c r="E500" s="80">
        <v>220</v>
      </c>
      <c r="F500" s="80" t="s">
        <v>81</v>
      </c>
      <c r="G500" s="79" t="s">
        <v>80</v>
      </c>
      <c r="H500" s="7"/>
      <c r="I500" s="11"/>
    </row>
    <row r="501" spans="1:9" ht="15" customHeight="1">
      <c r="A501" s="16"/>
      <c r="B501" s="82" t="s">
        <v>83</v>
      </c>
      <c r="C501" s="82">
        <v>4</v>
      </c>
      <c r="D501" s="81">
        <v>125</v>
      </c>
      <c r="E501" s="80">
        <v>220</v>
      </c>
      <c r="F501" s="80" t="s">
        <v>81</v>
      </c>
      <c r="G501" s="79" t="s">
        <v>80</v>
      </c>
      <c r="H501" s="7"/>
      <c r="I501" s="11"/>
    </row>
    <row r="502" spans="1:9" ht="15" customHeight="1">
      <c r="A502" s="16"/>
      <c r="B502" s="82" t="s">
        <v>82</v>
      </c>
      <c r="C502" s="82">
        <v>1</v>
      </c>
      <c r="D502" s="81">
        <v>150</v>
      </c>
      <c r="E502" s="80">
        <v>220</v>
      </c>
      <c r="F502" s="80" t="s">
        <v>81</v>
      </c>
      <c r="G502" s="79" t="s">
        <v>80</v>
      </c>
      <c r="H502" s="7"/>
      <c r="I502" s="11"/>
    </row>
    <row r="503" spans="1:9" ht="15" customHeight="1">
      <c r="A503" s="16"/>
      <c r="B503" s="82" t="s">
        <v>82</v>
      </c>
      <c r="C503" s="82">
        <v>2</v>
      </c>
      <c r="D503" s="81">
        <v>150</v>
      </c>
      <c r="E503" s="80">
        <v>220</v>
      </c>
      <c r="F503" s="80" t="s">
        <v>81</v>
      </c>
      <c r="G503" s="79" t="s">
        <v>80</v>
      </c>
      <c r="H503" s="7"/>
      <c r="I503" s="11"/>
    </row>
    <row r="504" spans="1:9" ht="15" customHeight="1">
      <c r="A504" s="16"/>
      <c r="B504" s="82" t="s">
        <v>82</v>
      </c>
      <c r="C504" s="82">
        <v>3</v>
      </c>
      <c r="D504" s="81">
        <v>150</v>
      </c>
      <c r="E504" s="80">
        <v>220</v>
      </c>
      <c r="F504" s="80" t="s">
        <v>81</v>
      </c>
      <c r="G504" s="79" t="s">
        <v>80</v>
      </c>
      <c r="H504" s="7"/>
      <c r="I504" s="11"/>
    </row>
    <row r="505" spans="1:9" ht="15" customHeight="1">
      <c r="A505" s="16"/>
      <c r="B505" s="82" t="s">
        <v>82</v>
      </c>
      <c r="C505" s="82">
        <v>4</v>
      </c>
      <c r="D505" s="81">
        <v>150</v>
      </c>
      <c r="E505" s="80">
        <v>220</v>
      </c>
      <c r="F505" s="80" t="s">
        <v>81</v>
      </c>
      <c r="G505" s="79" t="s">
        <v>80</v>
      </c>
      <c r="H505" s="7"/>
      <c r="I505" s="11"/>
    </row>
    <row r="506" spans="1:9" ht="15" customHeight="1" thickBot="1">
      <c r="A506" s="16"/>
      <c r="B506" s="12"/>
      <c r="C506" s="12"/>
      <c r="D506" s="12"/>
      <c r="E506" s="12"/>
      <c r="F506" s="12"/>
      <c r="G506" s="12"/>
      <c r="H506" s="7"/>
      <c r="I506" s="11"/>
    </row>
    <row r="507" spans="1:9" ht="15.75" customHeight="1" thickBot="1">
      <c r="A507" s="47" t="s">
        <v>79</v>
      </c>
      <c r="B507" s="183" t="s">
        <v>78</v>
      </c>
      <c r="C507" s="184"/>
      <c r="D507" s="184"/>
      <c r="E507" s="184"/>
      <c r="F507" s="184"/>
      <c r="G507" s="185"/>
      <c r="H507" s="182" t="s">
        <v>61</v>
      </c>
      <c r="I507" s="182"/>
    </row>
    <row r="508" spans="1:9" ht="15.75" thickBot="1">
      <c r="A508" s="16"/>
      <c r="B508" s="12"/>
      <c r="C508" s="12"/>
      <c r="D508" s="12"/>
      <c r="E508" s="12"/>
      <c r="F508" s="12"/>
      <c r="G508" s="12"/>
      <c r="H508" s="7"/>
      <c r="I508" s="11"/>
    </row>
    <row r="509" spans="1:9" ht="15.75" customHeight="1" thickBot="1">
      <c r="A509" s="47" t="s">
        <v>77</v>
      </c>
      <c r="B509" s="176" t="s">
        <v>76</v>
      </c>
      <c r="C509" s="177"/>
      <c r="D509" s="177"/>
      <c r="E509" s="177"/>
      <c r="F509" s="177"/>
      <c r="G509" s="177"/>
      <c r="H509" s="177"/>
      <c r="I509" s="178"/>
    </row>
    <row r="510" spans="1:9" ht="15.75" customHeight="1">
      <c r="A510" s="16"/>
      <c r="B510" s="12"/>
      <c r="C510" s="12"/>
      <c r="D510" s="12"/>
      <c r="E510" s="12"/>
      <c r="F510" s="12"/>
      <c r="G510" s="12"/>
      <c r="H510" s="7"/>
      <c r="I510" s="11"/>
    </row>
    <row r="511" spans="1:9" ht="15.75" customHeight="1">
      <c r="A511" s="78" t="s">
        <v>3</v>
      </c>
      <c r="B511" s="77" t="s">
        <v>72</v>
      </c>
      <c r="C511" s="77" t="s">
        <v>71</v>
      </c>
      <c r="D511" s="77" t="s">
        <v>70</v>
      </c>
      <c r="E511" s="77" t="s">
        <v>69</v>
      </c>
      <c r="F511" s="77" t="s">
        <v>68</v>
      </c>
      <c r="G511" s="77" t="s">
        <v>67</v>
      </c>
      <c r="H511" s="77" t="s">
        <v>66</v>
      </c>
      <c r="I511" s="76" t="s">
        <v>65</v>
      </c>
    </row>
    <row r="512" spans="1:9" ht="15.75" customHeight="1">
      <c r="A512" s="74">
        <v>1</v>
      </c>
      <c r="B512" s="73">
        <f>'[1]D-1'!C149</f>
        <v>0</v>
      </c>
      <c r="C512" s="73">
        <f>'[1]D-1'!D149</f>
        <v>0</v>
      </c>
      <c r="D512" s="73">
        <f>'[1]D-1'!E149</f>
        <v>0</v>
      </c>
      <c r="E512" s="73">
        <f>'[1]D-1'!F149</f>
        <v>0</v>
      </c>
      <c r="F512" s="73">
        <f>'[1]D-1'!G149</f>
        <v>0</v>
      </c>
      <c r="G512" s="73">
        <f>'[1]D-1'!H149</f>
        <v>3.1933400000000002E-3</v>
      </c>
      <c r="H512" s="73">
        <f>'[1]D-1'!I149</f>
        <v>0</v>
      </c>
      <c r="I512" s="72">
        <f>'[1]D-1'!J149</f>
        <v>0</v>
      </c>
    </row>
    <row r="513" spans="1:14" ht="15.75" customHeight="1">
      <c r="A513" s="74">
        <v>2</v>
      </c>
      <c r="B513" s="73">
        <f>'[1]D-1'!C150</f>
        <v>0</v>
      </c>
      <c r="C513" s="73">
        <f>'[1]D-1'!D150</f>
        <v>0</v>
      </c>
      <c r="D513" s="73">
        <f>'[1]D-1'!E150</f>
        <v>0</v>
      </c>
      <c r="E513" s="73">
        <f>'[1]D-1'!F150</f>
        <v>0</v>
      </c>
      <c r="F513" s="73">
        <f>'[1]D-1'!G150</f>
        <v>0</v>
      </c>
      <c r="G513" s="73">
        <f>'[1]D-1'!H150</f>
        <v>0</v>
      </c>
      <c r="H513" s="73">
        <f>'[1]D-1'!I150</f>
        <v>0</v>
      </c>
      <c r="I513" s="72">
        <f>'[1]D-1'!J150</f>
        <v>0</v>
      </c>
    </row>
    <row r="514" spans="1:14" ht="15.75" customHeight="1">
      <c r="A514" s="74">
        <v>3</v>
      </c>
      <c r="B514" s="73">
        <f>'[1]D-1'!C151</f>
        <v>0</v>
      </c>
      <c r="C514" s="73">
        <f>'[1]D-1'!D151</f>
        <v>0</v>
      </c>
      <c r="D514" s="73">
        <f>'[1]D-1'!E151</f>
        <v>0</v>
      </c>
      <c r="E514" s="73">
        <f>'[1]D-1'!F151</f>
        <v>0</v>
      </c>
      <c r="F514" s="73">
        <f>'[1]D-1'!G151</f>
        <v>0</v>
      </c>
      <c r="G514" s="73">
        <f>'[1]D-1'!H151</f>
        <v>0</v>
      </c>
      <c r="H514" s="73">
        <f>'[1]D-1'!I151</f>
        <v>0</v>
      </c>
      <c r="I514" s="72">
        <f>'[1]D-1'!J151</f>
        <v>0</v>
      </c>
    </row>
    <row r="515" spans="1:14" ht="15.75" customHeight="1">
      <c r="A515" s="74">
        <v>4</v>
      </c>
      <c r="B515" s="73">
        <f>'[1]D-1'!C152</f>
        <v>0</v>
      </c>
      <c r="C515" s="73">
        <f>'[1]D-1'!D152</f>
        <v>0</v>
      </c>
      <c r="D515" s="73">
        <f>'[1]D-1'!E152</f>
        <v>0</v>
      </c>
      <c r="E515" s="73">
        <f>'[1]D-1'!F152</f>
        <v>0</v>
      </c>
      <c r="F515" s="73">
        <f>'[1]D-1'!G152</f>
        <v>0</v>
      </c>
      <c r="G515" s="73">
        <f>'[1]D-1'!H152</f>
        <v>0</v>
      </c>
      <c r="H515" s="73">
        <f>'[1]D-1'!I152</f>
        <v>0</v>
      </c>
      <c r="I515" s="72">
        <f>'[1]D-1'!J152</f>
        <v>0</v>
      </c>
    </row>
    <row r="516" spans="1:14" ht="15.75" customHeight="1">
      <c r="A516" s="74">
        <v>5</v>
      </c>
      <c r="B516" s="73">
        <f>'[1]D-1'!C153</f>
        <v>0</v>
      </c>
      <c r="C516" s="73">
        <f>'[1]D-1'!D153</f>
        <v>0</v>
      </c>
      <c r="D516" s="73">
        <f>'[1]D-1'!E153</f>
        <v>0</v>
      </c>
      <c r="E516" s="73">
        <f>'[1]D-1'!F153</f>
        <v>0</v>
      </c>
      <c r="F516" s="73">
        <f>'[1]D-1'!G153</f>
        <v>0</v>
      </c>
      <c r="G516" s="73">
        <f>'[1]D-1'!H153</f>
        <v>0</v>
      </c>
      <c r="H516" s="73">
        <f>'[1]D-1'!I153</f>
        <v>0</v>
      </c>
      <c r="I516" s="72">
        <f>'[1]D-1'!J153</f>
        <v>0</v>
      </c>
    </row>
    <row r="517" spans="1:14" ht="15.75" customHeight="1">
      <c r="A517" s="74">
        <v>6</v>
      </c>
      <c r="B517" s="73">
        <f>'[1]D-1'!C154</f>
        <v>0</v>
      </c>
      <c r="C517" s="73">
        <f>'[1]D-1'!D154</f>
        <v>0</v>
      </c>
      <c r="D517" s="73">
        <f>'[1]D-1'!E154</f>
        <v>0</v>
      </c>
      <c r="E517" s="73">
        <f>'[1]D-1'!F154</f>
        <v>0</v>
      </c>
      <c r="F517" s="73">
        <f>'[1]D-1'!G154</f>
        <v>0</v>
      </c>
      <c r="G517" s="73">
        <f>'[1]D-1'!H154</f>
        <v>2.3737191000000002</v>
      </c>
      <c r="H517" s="73">
        <f>'[1]D-1'!I154</f>
        <v>0</v>
      </c>
      <c r="I517" s="72">
        <f>'[1]D-1'!J154</f>
        <v>0</v>
      </c>
    </row>
    <row r="518" spans="1:14" ht="15.75" customHeight="1">
      <c r="A518" s="74">
        <v>7</v>
      </c>
      <c r="B518" s="73">
        <f>'[1]D-1'!C155</f>
        <v>0</v>
      </c>
      <c r="C518" s="73">
        <f>'[1]D-1'!D155</f>
        <v>0</v>
      </c>
      <c r="D518" s="73">
        <f>'[1]D-1'!E155</f>
        <v>1.44244544</v>
      </c>
      <c r="E518" s="73">
        <f>'[1]D-1'!F155</f>
        <v>1.98791596</v>
      </c>
      <c r="F518" s="73">
        <f>'[1]D-1'!G155</f>
        <v>0</v>
      </c>
      <c r="G518" s="73">
        <f>'[1]D-1'!H155</f>
        <v>135.68802873000001</v>
      </c>
      <c r="H518" s="73">
        <f>'[1]D-1'!I155</f>
        <v>2.5411922599999999</v>
      </c>
      <c r="I518" s="72">
        <f>'[1]D-1'!J155</f>
        <v>0</v>
      </c>
    </row>
    <row r="519" spans="1:14" ht="15.75" customHeight="1">
      <c r="A519" s="74">
        <v>8</v>
      </c>
      <c r="B519" s="73">
        <f>'[1]D-1'!C156</f>
        <v>0.21785704</v>
      </c>
      <c r="C519" s="73">
        <f>'[1]D-1'!D156</f>
        <v>0</v>
      </c>
      <c r="D519" s="73">
        <f>'[1]D-1'!E156</f>
        <v>79.273471050000012</v>
      </c>
      <c r="E519" s="73">
        <f>'[1]D-1'!F156</f>
        <v>79.129888829999999</v>
      </c>
      <c r="F519" s="73">
        <f>'[1]D-1'!G156</f>
        <v>0</v>
      </c>
      <c r="G519" s="73">
        <f>'[1]D-1'!H156</f>
        <v>137.47310807999997</v>
      </c>
      <c r="H519" s="73">
        <f>'[1]D-1'!I156</f>
        <v>93.552563150000012</v>
      </c>
      <c r="I519" s="72">
        <f>'[1]D-1'!J156</f>
        <v>0</v>
      </c>
      <c r="N519" s="75"/>
    </row>
    <row r="520" spans="1:14" ht="15.75" customHeight="1">
      <c r="A520" s="74">
        <v>9</v>
      </c>
      <c r="B520" s="73">
        <f>'[1]D-1'!C157</f>
        <v>78.517003269999989</v>
      </c>
      <c r="C520" s="73">
        <f>'[1]D-1'!D157</f>
        <v>0</v>
      </c>
      <c r="D520" s="73">
        <f>'[1]D-1'!E157</f>
        <v>79.605815399999997</v>
      </c>
      <c r="E520" s="73">
        <f>'[1]D-1'!F157</f>
        <v>79.233968189999999</v>
      </c>
      <c r="F520" s="73">
        <f>'[1]D-1'!G157</f>
        <v>0</v>
      </c>
      <c r="G520" s="73">
        <f>'[1]D-1'!H157</f>
        <v>138.68622401000002</v>
      </c>
      <c r="H520" s="73">
        <f>'[1]D-1'!I157</f>
        <v>130.98139437</v>
      </c>
      <c r="I520" s="72">
        <f>'[1]D-1'!J157</f>
        <v>0</v>
      </c>
    </row>
    <row r="521" spans="1:14" ht="15.75" customHeight="1">
      <c r="A521" s="74">
        <v>10</v>
      </c>
      <c r="B521" s="73">
        <f>'[1]D-1'!C158</f>
        <v>79.903151229999992</v>
      </c>
      <c r="C521" s="73">
        <f>'[1]D-1'!D158</f>
        <v>0</v>
      </c>
      <c r="D521" s="73">
        <f>'[1]D-1'!E158</f>
        <v>79.659510890000007</v>
      </c>
      <c r="E521" s="73">
        <f>'[1]D-1'!F158</f>
        <v>79.241064519999995</v>
      </c>
      <c r="F521" s="73">
        <f>'[1]D-1'!G158</f>
        <v>0</v>
      </c>
      <c r="G521" s="73">
        <f>'[1]D-1'!H158</f>
        <v>107.68630407999999</v>
      </c>
      <c r="H521" s="73">
        <f>'[1]D-1'!I158</f>
        <v>140.84173126999997</v>
      </c>
      <c r="I521" s="72">
        <f>'[1]D-1'!J158</f>
        <v>0</v>
      </c>
    </row>
    <row r="522" spans="1:14" ht="15.75" customHeight="1">
      <c r="A522" s="74">
        <v>11</v>
      </c>
      <c r="B522" s="73">
        <f>'[1]D-1'!C159</f>
        <v>79.941471370000002</v>
      </c>
      <c r="C522" s="73">
        <f>'[1]D-1'!D159</f>
        <v>0</v>
      </c>
      <c r="D522" s="73">
        <f>'[1]D-1'!E159</f>
        <v>79.649812589999996</v>
      </c>
      <c r="E522" s="73">
        <f>'[1]D-1'!F159</f>
        <v>84.029188610000006</v>
      </c>
      <c r="F522" s="73">
        <f>'[1]D-1'!G159</f>
        <v>0</v>
      </c>
      <c r="G522" s="73">
        <f>'[1]D-1'!H159</f>
        <v>89.591042399999992</v>
      </c>
      <c r="H522" s="73">
        <f>'[1]D-1'!I159</f>
        <v>142.80138009000001</v>
      </c>
      <c r="I522" s="72">
        <f>'[1]D-1'!J159</f>
        <v>0</v>
      </c>
    </row>
    <row r="523" spans="1:14" ht="15.75" customHeight="1">
      <c r="A523" s="74">
        <v>12</v>
      </c>
      <c r="B523" s="73">
        <f>'[1]D-1'!C160</f>
        <v>0.49366736999999999</v>
      </c>
      <c r="C523" s="73">
        <f>'[1]D-1'!D160</f>
        <v>0</v>
      </c>
      <c r="D523" s="73">
        <f>'[1]D-1'!E160</f>
        <v>1.27970316</v>
      </c>
      <c r="E523" s="73">
        <f>'[1]D-1'!F160</f>
        <v>84.148170250000007</v>
      </c>
      <c r="F523" s="73">
        <f>'[1]D-1'!G160</f>
        <v>0</v>
      </c>
      <c r="G523" s="73">
        <f>'[1]D-1'!H160</f>
        <v>91.32964084999999</v>
      </c>
      <c r="H523" s="73">
        <f>'[1]D-1'!I160</f>
        <v>115.55257501</v>
      </c>
      <c r="I523" s="72">
        <f>'[1]D-1'!J160</f>
        <v>0</v>
      </c>
    </row>
    <row r="524" spans="1:14" ht="15.75" customHeight="1">
      <c r="A524" s="74">
        <v>13</v>
      </c>
      <c r="B524" s="73">
        <f>'[1]D-1'!C161</f>
        <v>0</v>
      </c>
      <c r="C524" s="73">
        <f>'[1]D-1'!D161</f>
        <v>0</v>
      </c>
      <c r="D524" s="73">
        <f>'[1]D-1'!E161</f>
        <v>27.583161809999996</v>
      </c>
      <c r="E524" s="73">
        <f>'[1]D-1'!F161</f>
        <v>84.157632000000007</v>
      </c>
      <c r="F524" s="73">
        <f>'[1]D-1'!G161</f>
        <v>0</v>
      </c>
      <c r="G524" s="73">
        <f>'[1]D-1'!H161</f>
        <v>102.42438264999998</v>
      </c>
      <c r="H524" s="73">
        <f>'[1]D-1'!I161</f>
        <v>1.52145105</v>
      </c>
      <c r="I524" s="72">
        <f>'[1]D-1'!J161</f>
        <v>0</v>
      </c>
    </row>
    <row r="525" spans="1:14" ht="15.75" customHeight="1">
      <c r="A525" s="74">
        <v>14</v>
      </c>
      <c r="B525" s="73">
        <f>'[1]D-1'!C162</f>
        <v>0</v>
      </c>
      <c r="C525" s="73">
        <f>'[1]D-1'!D162</f>
        <v>0</v>
      </c>
      <c r="D525" s="73">
        <f>'[1]D-1'!E162</f>
        <v>0</v>
      </c>
      <c r="E525" s="73">
        <f>'[1]D-1'!F162</f>
        <v>84.216058379999993</v>
      </c>
      <c r="F525" s="73">
        <f>'[1]D-1'!G162</f>
        <v>0</v>
      </c>
      <c r="G525" s="73">
        <f>'[1]D-1'!H162</f>
        <v>111.60134392000001</v>
      </c>
      <c r="H525" s="73">
        <f>'[1]D-1'!I162</f>
        <v>0.89236226000000007</v>
      </c>
      <c r="I525" s="72">
        <f>'[1]D-1'!J162</f>
        <v>0</v>
      </c>
    </row>
    <row r="526" spans="1:14" ht="15.75" customHeight="1">
      <c r="A526" s="74">
        <v>15</v>
      </c>
      <c r="B526" s="73">
        <f>'[1]D-1'!C163</f>
        <v>0</v>
      </c>
      <c r="C526" s="73">
        <f>'[1]D-1'!D163</f>
        <v>0</v>
      </c>
      <c r="D526" s="73">
        <f>'[1]D-1'!E163</f>
        <v>0</v>
      </c>
      <c r="E526" s="73">
        <f>'[1]D-1'!F163</f>
        <v>84.220789259999989</v>
      </c>
      <c r="F526" s="73">
        <f>'[1]D-1'!G163</f>
        <v>0</v>
      </c>
      <c r="G526" s="73">
        <f>'[1]D-1'!H163</f>
        <v>106.72084972</v>
      </c>
      <c r="H526" s="73">
        <f>'[1]D-1'!I163</f>
        <v>92.386282920000014</v>
      </c>
      <c r="I526" s="72">
        <f>'[1]D-1'!J163</f>
        <v>0</v>
      </c>
    </row>
    <row r="527" spans="1:14" ht="15.75" customHeight="1">
      <c r="A527" s="74">
        <v>16</v>
      </c>
      <c r="B527" s="73">
        <f>'[1]D-1'!C164</f>
        <v>0</v>
      </c>
      <c r="C527" s="73">
        <f>'[1]D-1'!D164</f>
        <v>0</v>
      </c>
      <c r="D527" s="73">
        <f>'[1]D-1'!E164</f>
        <v>0</v>
      </c>
      <c r="E527" s="73">
        <f>'[1]D-1'!F164</f>
        <v>84.227175939999995</v>
      </c>
      <c r="F527" s="73">
        <f>'[1]D-1'!G164</f>
        <v>0</v>
      </c>
      <c r="G527" s="73">
        <f>'[1]D-1'!H164</f>
        <v>112.88435862</v>
      </c>
      <c r="H527" s="73">
        <f>'[1]D-1'!I164</f>
        <v>92.388411820000002</v>
      </c>
      <c r="I527" s="72">
        <f>'[1]D-1'!J164</f>
        <v>0.51803136999999999</v>
      </c>
    </row>
    <row r="528" spans="1:14" ht="15.75" customHeight="1">
      <c r="A528" s="74">
        <v>17</v>
      </c>
      <c r="B528" s="73">
        <f>'[1]D-1'!C165</f>
        <v>0</v>
      </c>
      <c r="C528" s="73">
        <f>'[1]D-1'!D165</f>
        <v>0</v>
      </c>
      <c r="D528" s="73">
        <f>'[1]D-1'!E165</f>
        <v>0</v>
      </c>
      <c r="E528" s="73">
        <f>'[1]D-1'!F165</f>
        <v>84.203048449999983</v>
      </c>
      <c r="F528" s="73">
        <f>'[1]D-1'!G165</f>
        <v>0</v>
      </c>
      <c r="G528" s="73">
        <f>'[1]D-1'!H165</f>
        <v>93.153040329999982</v>
      </c>
      <c r="H528" s="73">
        <f>'[1]D-1'!I165</f>
        <v>98.246069309999996</v>
      </c>
      <c r="I528" s="72">
        <f>'[1]D-1'!J165</f>
        <v>91.418344859999991</v>
      </c>
    </row>
    <row r="529" spans="1:9" ht="15.75" customHeight="1">
      <c r="A529" s="74">
        <v>18</v>
      </c>
      <c r="B529" s="73">
        <f>'[1]D-1'!C166</f>
        <v>0</v>
      </c>
      <c r="C529" s="73">
        <f>'[1]D-1'!D166</f>
        <v>0</v>
      </c>
      <c r="D529" s="73">
        <f>'[1]D-1'!E166</f>
        <v>77.031506809999996</v>
      </c>
      <c r="E529" s="73">
        <f>'[1]D-1'!F166</f>
        <v>79.359573080000004</v>
      </c>
      <c r="F529" s="73">
        <f>'[1]D-1'!G166</f>
        <v>0</v>
      </c>
      <c r="G529" s="73">
        <f>'[1]D-1'!H166</f>
        <v>113.72527254000001</v>
      </c>
      <c r="H529" s="73">
        <f>'[1]D-1'!I166</f>
        <v>108.00138070000001</v>
      </c>
      <c r="I529" s="72">
        <f>'[1]D-1'!J166</f>
        <v>113.51202813</v>
      </c>
    </row>
    <row r="530" spans="1:9" ht="15.75" customHeight="1">
      <c r="A530" s="74">
        <v>19</v>
      </c>
      <c r="B530" s="73">
        <f>'[1]D-1'!C167</f>
        <v>75.472445159999992</v>
      </c>
      <c r="C530" s="73">
        <f>'[1]D-1'!D167</f>
        <v>0</v>
      </c>
      <c r="D530" s="73">
        <f>'[1]D-1'!E167</f>
        <v>79.639168100000006</v>
      </c>
      <c r="E530" s="73">
        <f>'[1]D-1'!F167</f>
        <v>79.171993659999998</v>
      </c>
      <c r="F530" s="73">
        <f>'[1]D-1'!G167</f>
        <v>0</v>
      </c>
      <c r="G530" s="73">
        <f>'[1]D-1'!H167</f>
        <v>129.90452778</v>
      </c>
      <c r="H530" s="73">
        <f>'[1]D-1'!I167</f>
        <v>114.18688817999998</v>
      </c>
      <c r="I530" s="72">
        <f>'[1]D-1'!J167</f>
        <v>129.75550505999999</v>
      </c>
    </row>
    <row r="531" spans="1:9" ht="15.75" customHeight="1">
      <c r="A531" s="74">
        <v>20</v>
      </c>
      <c r="B531" s="73">
        <f>'[1]D-1'!C168</f>
        <v>79.880679539999988</v>
      </c>
      <c r="C531" s="73">
        <f>'[1]D-1'!D168</f>
        <v>0</v>
      </c>
      <c r="D531" s="73">
        <f>'[1]D-1'!E168</f>
        <v>79.61693296</v>
      </c>
      <c r="E531" s="73">
        <f>'[1]D-1'!F168</f>
        <v>79.207948360000003</v>
      </c>
      <c r="F531" s="73">
        <f>'[1]D-1'!G168</f>
        <v>0</v>
      </c>
      <c r="G531" s="73">
        <f>'[1]D-1'!H168</f>
        <v>131.30817991000001</v>
      </c>
      <c r="H531" s="73">
        <f>'[1]D-1'!I168</f>
        <v>113.29062293999999</v>
      </c>
      <c r="I531" s="72">
        <f>'[1]D-1'!J168</f>
        <v>131.12793338</v>
      </c>
    </row>
    <row r="532" spans="1:9" ht="15.75" customHeight="1">
      <c r="A532" s="74">
        <v>21</v>
      </c>
      <c r="B532" s="73">
        <f>'[1]D-1'!C169</f>
        <v>81.876164919999994</v>
      </c>
      <c r="C532" s="73">
        <f>'[1]D-1'!D169</f>
        <v>0</v>
      </c>
      <c r="D532" s="73">
        <f>'[1]D-1'!E169</f>
        <v>82.454988140000012</v>
      </c>
      <c r="E532" s="73">
        <f>'[1]D-1'!F169</f>
        <v>86.146494140000001</v>
      </c>
      <c r="F532" s="73">
        <f>'[1]D-1'!G169</f>
        <v>0</v>
      </c>
      <c r="G532" s="73">
        <f>'[1]D-1'!H169</f>
        <v>140.94746644</v>
      </c>
      <c r="H532" s="73">
        <f>'[1]D-1'!I169</f>
        <v>139.40756494999997</v>
      </c>
      <c r="I532" s="72">
        <f>'[1]D-1'!J169</f>
        <v>7.9177192500000002</v>
      </c>
    </row>
    <row r="533" spans="1:9" ht="15.75" customHeight="1">
      <c r="A533" s="74">
        <v>22</v>
      </c>
      <c r="B533" s="73">
        <f>'[1]D-1'!C170</f>
        <v>79.435030619999992</v>
      </c>
      <c r="C533" s="73">
        <f>'[1]D-1'!D170</f>
        <v>0</v>
      </c>
      <c r="D533" s="73">
        <f>'[1]D-1'!E170</f>
        <v>83.655449049999987</v>
      </c>
      <c r="E533" s="73">
        <f>'[1]D-1'!F170</f>
        <v>85.24644413</v>
      </c>
      <c r="F533" s="73">
        <f>'[1]D-1'!G170</f>
        <v>0</v>
      </c>
      <c r="G533" s="73">
        <f>'[1]D-1'!H170</f>
        <v>120.46819599999999</v>
      </c>
      <c r="H533" s="73">
        <f>'[1]D-1'!I170</f>
        <v>112.32055596999999</v>
      </c>
      <c r="I533" s="72">
        <f>'[1]D-1'!J170</f>
        <v>0</v>
      </c>
    </row>
    <row r="534" spans="1:9" ht="15.75" customHeight="1">
      <c r="A534" s="74">
        <v>23</v>
      </c>
      <c r="B534" s="73">
        <f>'[1]D-1'!C171</f>
        <v>0</v>
      </c>
      <c r="C534" s="73">
        <f>'[1]D-1'!D171</f>
        <v>0</v>
      </c>
      <c r="D534" s="73">
        <f>'[1]D-1'!E171</f>
        <v>83.599861200000021</v>
      </c>
      <c r="E534" s="73">
        <f>'[1]D-1'!F171</f>
        <v>85.247626859999997</v>
      </c>
      <c r="F534" s="73">
        <f>'[1]D-1'!G171</f>
        <v>0</v>
      </c>
      <c r="G534" s="73">
        <f>'[1]D-1'!H171</f>
        <v>118.15195708000002</v>
      </c>
      <c r="H534" s="73">
        <f>'[1]D-1'!I171</f>
        <v>0.82388276999999999</v>
      </c>
      <c r="I534" s="72">
        <f>'[1]D-1'!J171</f>
        <v>0</v>
      </c>
    </row>
    <row r="535" spans="1:9" ht="15.75" customHeight="1">
      <c r="A535" s="71">
        <v>24</v>
      </c>
      <c r="B535" s="70">
        <f>'[1]D-1'!C172</f>
        <v>0</v>
      </c>
      <c r="C535" s="70">
        <f>'[1]D-1'!D172</f>
        <v>0</v>
      </c>
      <c r="D535" s="70">
        <f>'[1]D-1'!E172</f>
        <v>1.5997472200000002</v>
      </c>
      <c r="E535" s="70">
        <f>'[1]D-1'!F172</f>
        <v>1.87768644</v>
      </c>
      <c r="F535" s="70">
        <f>'[1]D-1'!G172</f>
        <v>0</v>
      </c>
      <c r="G535" s="70">
        <f>'[1]D-1'!H172</f>
        <v>115.81975146999999</v>
      </c>
      <c r="H535" s="70">
        <f>'[1]D-1'!I172</f>
        <v>0</v>
      </c>
      <c r="I535" s="69">
        <f>'[1]D-1'!J172</f>
        <v>0</v>
      </c>
    </row>
    <row r="536" spans="1:9" ht="15.75" customHeight="1">
      <c r="A536" s="16"/>
      <c r="B536" s="12"/>
      <c r="C536" s="12"/>
      <c r="D536" s="12"/>
      <c r="E536" s="12"/>
      <c r="F536" s="12"/>
      <c r="G536" s="12"/>
      <c r="H536" s="7"/>
      <c r="I536" s="11"/>
    </row>
    <row r="537" spans="1:9" ht="15.75" thickBot="1">
      <c r="A537" s="10"/>
      <c r="B537" s="9"/>
      <c r="C537" s="9"/>
      <c r="D537" s="9"/>
      <c r="E537" s="9"/>
      <c r="F537" s="9"/>
      <c r="G537" s="9"/>
      <c r="H537" s="5"/>
      <c r="I537" s="8"/>
    </row>
    <row r="538" spans="1:9" ht="15.75" customHeight="1" thickBot="1">
      <c r="A538" s="47" t="s">
        <v>75</v>
      </c>
      <c r="B538" s="176" t="s">
        <v>74</v>
      </c>
      <c r="C538" s="177"/>
      <c r="D538" s="177"/>
      <c r="E538" s="177"/>
      <c r="F538" s="177"/>
      <c r="G538" s="177"/>
      <c r="H538" s="177"/>
      <c r="I538" s="178"/>
    </row>
    <row r="539" spans="1:9" ht="15.75" customHeight="1">
      <c r="A539" s="68" t="s">
        <v>73</v>
      </c>
      <c r="B539" s="67" t="s">
        <v>72</v>
      </c>
      <c r="C539" s="67" t="s">
        <v>71</v>
      </c>
      <c r="D539" s="67" t="s">
        <v>70</v>
      </c>
      <c r="E539" s="67" t="s">
        <v>69</v>
      </c>
      <c r="F539" s="67" t="s">
        <v>68</v>
      </c>
      <c r="G539" s="67" t="s">
        <v>67</v>
      </c>
      <c r="H539" s="67" t="s">
        <v>66</v>
      </c>
      <c r="I539" s="66" t="s">
        <v>65</v>
      </c>
    </row>
    <row r="540" spans="1:9" ht="15.75" customHeight="1">
      <c r="A540" s="65" t="s">
        <v>64</v>
      </c>
      <c r="B540" s="64">
        <f t="shared" ref="B540:I540" si="7">SUM(B512:B535)</f>
        <v>555.73747051999987</v>
      </c>
      <c r="C540" s="64">
        <f t="shared" si="7"/>
        <v>0</v>
      </c>
      <c r="D540" s="64">
        <f t="shared" si="7"/>
        <v>836.09157382000024</v>
      </c>
      <c r="E540" s="64">
        <f t="shared" si="7"/>
        <v>1325.05266706</v>
      </c>
      <c r="F540" s="64">
        <f t="shared" si="7"/>
        <v>0</v>
      </c>
      <c r="G540" s="64">
        <f t="shared" si="7"/>
        <v>2099.9405870500004</v>
      </c>
      <c r="H540" s="64">
        <f t="shared" si="7"/>
        <v>1499.7363090199999</v>
      </c>
      <c r="I540" s="64">
        <f t="shared" si="7"/>
        <v>474.24956204999995</v>
      </c>
    </row>
    <row r="541" spans="1:9" ht="15.75" customHeight="1">
      <c r="A541" s="16"/>
      <c r="B541" s="7"/>
      <c r="C541" s="7"/>
      <c r="D541" s="7"/>
      <c r="E541" s="7"/>
      <c r="F541" s="7"/>
      <c r="G541" s="7"/>
      <c r="H541" s="7"/>
      <c r="I541" s="11"/>
    </row>
    <row r="542" spans="1:9" ht="15.75" thickBot="1">
      <c r="A542" s="16"/>
      <c r="B542" s="12"/>
      <c r="C542" s="12"/>
      <c r="D542" s="12"/>
      <c r="E542" s="12"/>
      <c r="F542" s="12"/>
      <c r="G542" s="12"/>
      <c r="H542" s="7"/>
      <c r="I542" s="11"/>
    </row>
    <row r="543" spans="1:9" ht="15.75" customHeight="1" thickBot="1">
      <c r="A543" s="47" t="s">
        <v>63</v>
      </c>
      <c r="B543" s="183" t="s">
        <v>62</v>
      </c>
      <c r="C543" s="184"/>
      <c r="D543" s="184"/>
      <c r="E543" s="184"/>
      <c r="F543" s="184"/>
      <c r="G543" s="185"/>
      <c r="H543" s="182" t="s">
        <v>61</v>
      </c>
      <c r="I543" s="182"/>
    </row>
    <row r="544" spans="1:9" ht="15.75" thickBot="1">
      <c r="A544" s="16"/>
      <c r="B544" s="12"/>
      <c r="C544" s="12"/>
      <c r="D544" s="12"/>
      <c r="E544" s="12"/>
      <c r="F544" s="12"/>
      <c r="G544" s="12"/>
      <c r="H544" s="7"/>
      <c r="I544" s="11"/>
    </row>
    <row r="545" spans="1:9" ht="15.75" thickBot="1">
      <c r="A545" s="47" t="s">
        <v>60</v>
      </c>
      <c r="B545" s="183" t="s">
        <v>59</v>
      </c>
      <c r="C545" s="184"/>
      <c r="D545" s="184"/>
      <c r="E545" s="184"/>
      <c r="F545" s="184"/>
      <c r="G545" s="185"/>
      <c r="H545" s="220" t="s">
        <v>58</v>
      </c>
      <c r="I545" s="221"/>
    </row>
    <row r="546" spans="1:9">
      <c r="A546" s="16"/>
      <c r="B546" s="12"/>
      <c r="C546" s="12"/>
      <c r="D546" s="12"/>
      <c r="E546" s="12"/>
      <c r="F546" s="12"/>
      <c r="G546" s="12"/>
      <c r="H546" s="25"/>
      <c r="I546" s="63"/>
    </row>
    <row r="547" spans="1:9" ht="15.75" thickBot="1">
      <c r="A547" s="16"/>
      <c r="B547" s="12"/>
      <c r="C547" s="12"/>
      <c r="D547" s="12"/>
      <c r="E547" s="12"/>
      <c r="F547" s="12"/>
      <c r="G547" s="12"/>
      <c r="H547" s="7"/>
      <c r="I547" s="6"/>
    </row>
    <row r="548" spans="1:9" ht="15.75" thickBot="1">
      <c r="A548" s="222" t="s">
        <v>57</v>
      </c>
      <c r="B548" s="223"/>
      <c r="C548" s="223"/>
      <c r="D548" s="223"/>
      <c r="E548" s="223"/>
      <c r="F548" s="223"/>
      <c r="G548" s="223"/>
      <c r="H548" s="223"/>
      <c r="I548" s="224"/>
    </row>
    <row r="549" spans="1:9" ht="15.75" customHeight="1" thickBot="1">
      <c r="A549" s="16"/>
      <c r="B549" s="12"/>
      <c r="C549" s="12"/>
      <c r="D549" s="12"/>
      <c r="E549" s="12"/>
      <c r="F549" s="12"/>
      <c r="G549" s="12"/>
      <c r="H549" s="7"/>
      <c r="I549" s="11"/>
    </row>
    <row r="550" spans="1:9" ht="15.75" customHeight="1" thickBot="1">
      <c r="A550" s="47" t="s">
        <v>56</v>
      </c>
      <c r="B550" s="180" t="s">
        <v>55</v>
      </c>
      <c r="C550" s="180"/>
      <c r="D550" s="180"/>
      <c r="E550" s="180"/>
      <c r="F550" s="180"/>
      <c r="G550" s="180"/>
      <c r="H550" s="180"/>
      <c r="I550" s="181"/>
    </row>
    <row r="551" spans="1:9" ht="15.75" customHeight="1">
      <c r="A551" s="16"/>
      <c r="B551" s="62"/>
      <c r="C551" s="62"/>
      <c r="D551" s="62"/>
      <c r="E551" s="62"/>
      <c r="F551" s="62"/>
      <c r="G551" s="62"/>
      <c r="H551" s="62"/>
      <c r="I551" s="52"/>
    </row>
    <row r="552" spans="1:9" ht="15.75" customHeight="1">
      <c r="A552" s="61" t="s">
        <v>3</v>
      </c>
      <c r="B552" s="60" t="s">
        <v>54</v>
      </c>
      <c r="C552" s="60" t="s">
        <v>53</v>
      </c>
      <c r="D552" s="60" t="s">
        <v>52</v>
      </c>
      <c r="E552" s="60" t="s">
        <v>51</v>
      </c>
      <c r="F552" s="60" t="s">
        <v>50</v>
      </c>
      <c r="G552" s="60" t="s">
        <v>49</v>
      </c>
      <c r="H552" s="59" t="s">
        <v>48</v>
      </c>
      <c r="I552" s="52"/>
    </row>
    <row r="553" spans="1:9" ht="15.75" customHeight="1">
      <c r="A553" s="58">
        <v>1</v>
      </c>
      <c r="B553" s="57">
        <f>'[1]W-1'!B16</f>
        <v>30</v>
      </c>
      <c r="C553" s="57">
        <f>'[1]W-1'!C16</f>
        <v>30</v>
      </c>
      <c r="D553" s="57">
        <f>'[1]W-1'!D16</f>
        <v>0</v>
      </c>
      <c r="E553" s="57">
        <f>'[1]W-1'!E16</f>
        <v>0</v>
      </c>
      <c r="F553" s="57">
        <f>'[1]W-1'!F16</f>
        <v>0</v>
      </c>
      <c r="G553" s="57">
        <f>'[1]W-1'!G16</f>
        <v>0</v>
      </c>
      <c r="H553" s="56">
        <f t="shared" ref="H553:H576" si="8">SUM(B553:G553)</f>
        <v>60</v>
      </c>
      <c r="I553" s="52"/>
    </row>
    <row r="554" spans="1:9" ht="15.75" customHeight="1">
      <c r="A554" s="58">
        <v>2</v>
      </c>
      <c r="B554" s="57">
        <f>'[1]W-1'!B17</f>
        <v>30</v>
      </c>
      <c r="C554" s="57">
        <f>'[1]W-1'!C17</f>
        <v>30</v>
      </c>
      <c r="D554" s="57">
        <f>'[1]W-1'!D17</f>
        <v>0</v>
      </c>
      <c r="E554" s="57">
        <f>'[1]W-1'!E17</f>
        <v>0</v>
      </c>
      <c r="F554" s="57">
        <f>'[1]W-1'!F17</f>
        <v>0</v>
      </c>
      <c r="G554" s="57">
        <f>'[1]W-1'!G17</f>
        <v>0</v>
      </c>
      <c r="H554" s="56">
        <f t="shared" si="8"/>
        <v>60</v>
      </c>
      <c r="I554" s="52"/>
    </row>
    <row r="555" spans="1:9" ht="15.75" customHeight="1">
      <c r="A555" s="58">
        <v>3</v>
      </c>
      <c r="B555" s="57">
        <f>'[1]W-1'!B18</f>
        <v>30</v>
      </c>
      <c r="C555" s="57">
        <f>'[1]W-1'!C18</f>
        <v>30</v>
      </c>
      <c r="D555" s="57">
        <f>'[1]W-1'!D18</f>
        <v>0</v>
      </c>
      <c r="E555" s="57">
        <f>'[1]W-1'!E18</f>
        <v>0</v>
      </c>
      <c r="F555" s="57">
        <f>'[1]W-1'!F18</f>
        <v>0</v>
      </c>
      <c r="G555" s="57">
        <f>'[1]W-1'!G18</f>
        <v>0</v>
      </c>
      <c r="H555" s="56">
        <f t="shared" si="8"/>
        <v>60</v>
      </c>
      <c r="I555" s="52"/>
    </row>
    <row r="556" spans="1:9" ht="15.75" customHeight="1">
      <c r="A556" s="58">
        <v>4</v>
      </c>
      <c r="B556" s="57">
        <f>'[1]W-1'!B19</f>
        <v>30</v>
      </c>
      <c r="C556" s="57">
        <f>'[1]W-1'!C19</f>
        <v>30</v>
      </c>
      <c r="D556" s="57">
        <f>'[1]W-1'!D19</f>
        <v>0</v>
      </c>
      <c r="E556" s="57">
        <f>'[1]W-1'!E19</f>
        <v>0</v>
      </c>
      <c r="F556" s="57">
        <f>'[1]W-1'!F19</f>
        <v>0</v>
      </c>
      <c r="G556" s="57">
        <f>'[1]W-1'!G19</f>
        <v>0</v>
      </c>
      <c r="H556" s="56">
        <f t="shared" si="8"/>
        <v>60</v>
      </c>
      <c r="I556" s="52"/>
    </row>
    <row r="557" spans="1:9" ht="15.75" customHeight="1">
      <c r="A557" s="58">
        <v>5</v>
      </c>
      <c r="B557" s="57">
        <f>'[1]W-1'!B20</f>
        <v>30</v>
      </c>
      <c r="C557" s="57">
        <f>'[1]W-1'!C20</f>
        <v>30</v>
      </c>
      <c r="D557" s="57">
        <f>'[1]W-1'!D20</f>
        <v>0</v>
      </c>
      <c r="E557" s="57">
        <f>'[1]W-1'!E20</f>
        <v>0</v>
      </c>
      <c r="F557" s="57">
        <f>'[1]W-1'!F20</f>
        <v>0</v>
      </c>
      <c r="G557" s="57">
        <f>'[1]W-1'!G20</f>
        <v>0</v>
      </c>
      <c r="H557" s="56">
        <f t="shared" si="8"/>
        <v>60</v>
      </c>
      <c r="I557" s="52"/>
    </row>
    <row r="558" spans="1:9" ht="15.75" customHeight="1">
      <c r="A558" s="58">
        <v>6</v>
      </c>
      <c r="B558" s="57">
        <f>'[1]W-1'!B21</f>
        <v>30</v>
      </c>
      <c r="C558" s="57">
        <f>'[1]W-1'!C21</f>
        <v>30</v>
      </c>
      <c r="D558" s="57">
        <f>'[1]W-1'!D21</f>
        <v>0</v>
      </c>
      <c r="E558" s="57">
        <f>'[1]W-1'!E21</f>
        <v>0</v>
      </c>
      <c r="F558" s="57">
        <f>'[1]W-1'!F21</f>
        <v>0</v>
      </c>
      <c r="G558" s="57">
        <f>'[1]W-1'!G21</f>
        <v>0</v>
      </c>
      <c r="H558" s="56">
        <f t="shared" si="8"/>
        <v>60</v>
      </c>
      <c r="I558" s="52"/>
    </row>
    <row r="559" spans="1:9" ht="15.75" customHeight="1">
      <c r="A559" s="58">
        <v>7</v>
      </c>
      <c r="B559" s="57">
        <f>'[1]W-1'!B22</f>
        <v>50</v>
      </c>
      <c r="C559" s="57">
        <f>'[1]W-1'!C22</f>
        <v>50</v>
      </c>
      <c r="D559" s="57">
        <f>'[1]W-1'!D22</f>
        <v>0</v>
      </c>
      <c r="E559" s="57">
        <f>'[1]W-1'!E22</f>
        <v>0</v>
      </c>
      <c r="F559" s="57">
        <f>'[1]W-1'!F22</f>
        <v>0</v>
      </c>
      <c r="G559" s="57">
        <f>'[1]W-1'!G22</f>
        <v>0</v>
      </c>
      <c r="H559" s="56">
        <f t="shared" si="8"/>
        <v>100</v>
      </c>
      <c r="I559" s="52"/>
    </row>
    <row r="560" spans="1:9" ht="15.75" customHeight="1">
      <c r="A560" s="58">
        <v>8</v>
      </c>
      <c r="B560" s="57">
        <f>'[1]W-1'!B23</f>
        <v>50</v>
      </c>
      <c r="C560" s="57">
        <f>'[1]W-1'!C23</f>
        <v>50</v>
      </c>
      <c r="D560" s="57">
        <f>'[1]W-1'!D23</f>
        <v>0</v>
      </c>
      <c r="E560" s="57">
        <f>'[1]W-1'!E23</f>
        <v>0</v>
      </c>
      <c r="F560" s="57">
        <f>'[1]W-1'!F23</f>
        <v>0</v>
      </c>
      <c r="G560" s="57">
        <f>'[1]W-1'!G23</f>
        <v>0</v>
      </c>
      <c r="H560" s="56">
        <f t="shared" si="8"/>
        <v>100</v>
      </c>
      <c r="I560" s="52"/>
    </row>
    <row r="561" spans="1:9" ht="15.75" customHeight="1">
      <c r="A561" s="58">
        <v>9</v>
      </c>
      <c r="B561" s="57">
        <f>'[1]W-1'!B24</f>
        <v>50</v>
      </c>
      <c r="C561" s="57">
        <f>'[1]W-1'!C24</f>
        <v>50</v>
      </c>
      <c r="D561" s="57">
        <f>'[1]W-1'!D24</f>
        <v>0</v>
      </c>
      <c r="E561" s="57">
        <f>'[1]W-1'!E24</f>
        <v>0</v>
      </c>
      <c r="F561" s="57">
        <f>'[1]W-1'!F24</f>
        <v>0</v>
      </c>
      <c r="G561" s="57">
        <f>'[1]W-1'!G24</f>
        <v>0</v>
      </c>
      <c r="H561" s="56">
        <f t="shared" si="8"/>
        <v>100</v>
      </c>
      <c r="I561" s="52"/>
    </row>
    <row r="562" spans="1:9" ht="15.75" customHeight="1">
      <c r="A562" s="58">
        <v>10</v>
      </c>
      <c r="B562" s="57">
        <f>'[1]W-1'!B25</f>
        <v>50</v>
      </c>
      <c r="C562" s="57">
        <f>'[1]W-1'!C25</f>
        <v>50</v>
      </c>
      <c r="D562" s="57">
        <f>'[1]W-1'!D25</f>
        <v>0</v>
      </c>
      <c r="E562" s="57">
        <f>'[1]W-1'!E25</f>
        <v>0</v>
      </c>
      <c r="F562" s="57">
        <f>'[1]W-1'!F25</f>
        <v>0</v>
      </c>
      <c r="G562" s="57">
        <f>'[1]W-1'!G25</f>
        <v>0</v>
      </c>
      <c r="H562" s="56">
        <f t="shared" si="8"/>
        <v>100</v>
      </c>
      <c r="I562" s="52"/>
    </row>
    <row r="563" spans="1:9" ht="15.75" customHeight="1">
      <c r="A563" s="58">
        <v>11</v>
      </c>
      <c r="B563" s="57">
        <f>'[1]W-1'!B26</f>
        <v>50</v>
      </c>
      <c r="C563" s="57">
        <f>'[1]W-1'!C26</f>
        <v>50</v>
      </c>
      <c r="D563" s="57">
        <f>'[1]W-1'!D26</f>
        <v>0</v>
      </c>
      <c r="E563" s="57">
        <f>'[1]W-1'!E26</f>
        <v>0</v>
      </c>
      <c r="F563" s="57">
        <f>'[1]W-1'!F26</f>
        <v>0</v>
      </c>
      <c r="G563" s="57">
        <f>'[1]W-1'!G26</f>
        <v>0</v>
      </c>
      <c r="H563" s="56">
        <f t="shared" si="8"/>
        <v>100</v>
      </c>
      <c r="I563" s="52"/>
    </row>
    <row r="564" spans="1:9" ht="15.75" customHeight="1">
      <c r="A564" s="58">
        <v>12</v>
      </c>
      <c r="B564" s="57">
        <f>'[1]W-1'!B27</f>
        <v>50</v>
      </c>
      <c r="C564" s="57">
        <f>'[1]W-1'!C27</f>
        <v>50</v>
      </c>
      <c r="D564" s="57">
        <f>'[1]W-1'!D27</f>
        <v>0</v>
      </c>
      <c r="E564" s="57">
        <f>'[1]W-1'!E27</f>
        <v>0</v>
      </c>
      <c r="F564" s="57">
        <f>'[1]W-1'!F27</f>
        <v>0</v>
      </c>
      <c r="G564" s="57">
        <f>'[1]W-1'!G27</f>
        <v>0</v>
      </c>
      <c r="H564" s="56">
        <f t="shared" si="8"/>
        <v>100</v>
      </c>
      <c r="I564" s="52"/>
    </row>
    <row r="565" spans="1:9" ht="15.75" customHeight="1">
      <c r="A565" s="58">
        <v>13</v>
      </c>
      <c r="B565" s="57">
        <f>'[1]W-1'!B28</f>
        <v>50</v>
      </c>
      <c r="C565" s="57">
        <f>'[1]W-1'!C28</f>
        <v>50</v>
      </c>
      <c r="D565" s="57">
        <f>'[1]W-1'!D28</f>
        <v>0</v>
      </c>
      <c r="E565" s="57">
        <f>'[1]W-1'!E28</f>
        <v>0</v>
      </c>
      <c r="F565" s="57">
        <f>'[1]W-1'!F28</f>
        <v>0</v>
      </c>
      <c r="G565" s="57">
        <f>'[1]W-1'!G28</f>
        <v>0</v>
      </c>
      <c r="H565" s="56">
        <f t="shared" si="8"/>
        <v>100</v>
      </c>
      <c r="I565" s="52"/>
    </row>
    <row r="566" spans="1:9" ht="15.75" customHeight="1">
      <c r="A566" s="58">
        <v>14</v>
      </c>
      <c r="B566" s="57">
        <f>'[1]W-1'!B29</f>
        <v>50</v>
      </c>
      <c r="C566" s="57">
        <f>'[1]W-1'!C29</f>
        <v>50</v>
      </c>
      <c r="D566" s="57">
        <f>'[1]W-1'!D29</f>
        <v>0</v>
      </c>
      <c r="E566" s="57">
        <f>'[1]W-1'!E29</f>
        <v>0</v>
      </c>
      <c r="F566" s="57">
        <f>'[1]W-1'!F29</f>
        <v>0</v>
      </c>
      <c r="G566" s="57">
        <f>'[1]W-1'!G29</f>
        <v>0</v>
      </c>
      <c r="H566" s="56">
        <f t="shared" si="8"/>
        <v>100</v>
      </c>
      <c r="I566" s="52"/>
    </row>
    <row r="567" spans="1:9" ht="15.75" customHeight="1">
      <c r="A567" s="58">
        <v>15</v>
      </c>
      <c r="B567" s="57">
        <f>'[1]W-1'!B30</f>
        <v>50</v>
      </c>
      <c r="C567" s="57">
        <f>'[1]W-1'!C30</f>
        <v>50</v>
      </c>
      <c r="D567" s="57">
        <f>'[1]W-1'!D30</f>
        <v>0</v>
      </c>
      <c r="E567" s="57">
        <f>'[1]W-1'!E30</f>
        <v>0</v>
      </c>
      <c r="F567" s="57">
        <f>'[1]W-1'!F30</f>
        <v>0</v>
      </c>
      <c r="G567" s="57">
        <f>'[1]W-1'!G30</f>
        <v>0</v>
      </c>
      <c r="H567" s="56">
        <f t="shared" si="8"/>
        <v>100</v>
      </c>
      <c r="I567" s="52"/>
    </row>
    <row r="568" spans="1:9" ht="15.75" customHeight="1">
      <c r="A568" s="58">
        <v>16</v>
      </c>
      <c r="B568" s="57">
        <f>'[1]W-1'!B31</f>
        <v>50</v>
      </c>
      <c r="C568" s="57">
        <f>'[1]W-1'!C31</f>
        <v>50</v>
      </c>
      <c r="D568" s="57">
        <f>'[1]W-1'!D31</f>
        <v>0</v>
      </c>
      <c r="E568" s="57">
        <f>'[1]W-1'!E31</f>
        <v>0</v>
      </c>
      <c r="F568" s="57">
        <f>'[1]W-1'!F31</f>
        <v>0</v>
      </c>
      <c r="G568" s="57">
        <f>'[1]W-1'!G31</f>
        <v>0</v>
      </c>
      <c r="H568" s="56">
        <f t="shared" si="8"/>
        <v>100</v>
      </c>
      <c r="I568" s="52"/>
    </row>
    <row r="569" spans="1:9" ht="15.75" customHeight="1">
      <c r="A569" s="58">
        <v>17</v>
      </c>
      <c r="B569" s="57">
        <f>'[1]W-1'!B32</f>
        <v>50</v>
      </c>
      <c r="C569" s="57">
        <f>'[1]W-1'!C32</f>
        <v>50</v>
      </c>
      <c r="D569" s="57">
        <f>'[1]W-1'!D32</f>
        <v>0</v>
      </c>
      <c r="E569" s="57">
        <f>'[1]W-1'!E32</f>
        <v>0</v>
      </c>
      <c r="F569" s="57">
        <f>'[1]W-1'!F32</f>
        <v>0</v>
      </c>
      <c r="G569" s="57">
        <f>'[1]W-1'!G32</f>
        <v>0</v>
      </c>
      <c r="H569" s="56">
        <f t="shared" si="8"/>
        <v>100</v>
      </c>
      <c r="I569" s="52"/>
    </row>
    <row r="570" spans="1:9" ht="15.75" customHeight="1">
      <c r="A570" s="58">
        <v>18</v>
      </c>
      <c r="B570" s="57">
        <f>'[1]W-1'!B33</f>
        <v>50</v>
      </c>
      <c r="C570" s="57">
        <f>'[1]W-1'!C33</f>
        <v>50</v>
      </c>
      <c r="D570" s="57">
        <f>'[1]W-1'!D33</f>
        <v>0</v>
      </c>
      <c r="E570" s="57">
        <f>'[1]W-1'!E33</f>
        <v>0</v>
      </c>
      <c r="F570" s="57">
        <f>'[1]W-1'!F33</f>
        <v>0</v>
      </c>
      <c r="G570" s="57">
        <f>'[1]W-1'!G33</f>
        <v>0</v>
      </c>
      <c r="H570" s="56">
        <f t="shared" si="8"/>
        <v>100</v>
      </c>
      <c r="I570" s="52"/>
    </row>
    <row r="571" spans="1:9" ht="15.75" customHeight="1">
      <c r="A571" s="58">
        <v>19</v>
      </c>
      <c r="B571" s="57">
        <f>'[1]W-1'!B34</f>
        <v>50</v>
      </c>
      <c r="C571" s="57">
        <f>'[1]W-1'!C34</f>
        <v>50</v>
      </c>
      <c r="D571" s="57">
        <f>'[1]W-1'!D34</f>
        <v>0</v>
      </c>
      <c r="E571" s="57">
        <f>'[1]W-1'!E34</f>
        <v>0</v>
      </c>
      <c r="F571" s="57">
        <f>'[1]W-1'!F34</f>
        <v>0</v>
      </c>
      <c r="G571" s="57">
        <f>'[1]W-1'!G34</f>
        <v>0</v>
      </c>
      <c r="H571" s="56">
        <f t="shared" si="8"/>
        <v>100</v>
      </c>
      <c r="I571" s="52"/>
    </row>
    <row r="572" spans="1:9" ht="15.75" customHeight="1">
      <c r="A572" s="58">
        <v>20</v>
      </c>
      <c r="B572" s="57">
        <f>'[1]W-1'!B35</f>
        <v>50</v>
      </c>
      <c r="C572" s="57">
        <f>'[1]W-1'!C35</f>
        <v>50</v>
      </c>
      <c r="D572" s="57">
        <f>'[1]W-1'!D35</f>
        <v>0</v>
      </c>
      <c r="E572" s="57">
        <f>'[1]W-1'!E35</f>
        <v>0</v>
      </c>
      <c r="F572" s="57">
        <f>'[1]W-1'!F35</f>
        <v>0</v>
      </c>
      <c r="G572" s="57">
        <f>'[1]W-1'!G35</f>
        <v>0</v>
      </c>
      <c r="H572" s="56">
        <f t="shared" si="8"/>
        <v>100</v>
      </c>
      <c r="I572" s="52"/>
    </row>
    <row r="573" spans="1:9" ht="15.75" customHeight="1">
      <c r="A573" s="58">
        <v>21</v>
      </c>
      <c r="B573" s="57">
        <f>'[1]W-1'!B36</f>
        <v>50</v>
      </c>
      <c r="C573" s="57">
        <f>'[1]W-1'!C36</f>
        <v>50</v>
      </c>
      <c r="D573" s="57">
        <f>'[1]W-1'!D36</f>
        <v>0</v>
      </c>
      <c r="E573" s="57">
        <f>'[1]W-1'!E36</f>
        <v>0</v>
      </c>
      <c r="F573" s="57">
        <f>'[1]W-1'!F36</f>
        <v>0</v>
      </c>
      <c r="G573" s="57">
        <f>'[1]W-1'!G36</f>
        <v>0</v>
      </c>
      <c r="H573" s="56">
        <f t="shared" si="8"/>
        <v>100</v>
      </c>
      <c r="I573" s="52"/>
    </row>
    <row r="574" spans="1:9" ht="15.75" customHeight="1">
      <c r="A574" s="58">
        <v>22</v>
      </c>
      <c r="B574" s="57">
        <f>'[1]W-1'!B37</f>
        <v>50</v>
      </c>
      <c r="C574" s="57">
        <f>'[1]W-1'!C37</f>
        <v>50</v>
      </c>
      <c r="D574" s="57">
        <f>'[1]W-1'!D37</f>
        <v>0</v>
      </c>
      <c r="E574" s="57">
        <f>'[1]W-1'!E37</f>
        <v>0</v>
      </c>
      <c r="F574" s="57">
        <f>'[1]W-1'!F37</f>
        <v>0</v>
      </c>
      <c r="G574" s="57">
        <f>'[1]W-1'!G37</f>
        <v>0</v>
      </c>
      <c r="H574" s="56">
        <f t="shared" si="8"/>
        <v>100</v>
      </c>
      <c r="I574" s="52"/>
    </row>
    <row r="575" spans="1:9" ht="15.75" customHeight="1">
      <c r="A575" s="58">
        <v>23</v>
      </c>
      <c r="B575" s="57">
        <f>'[1]W-1'!B38</f>
        <v>30</v>
      </c>
      <c r="C575" s="57">
        <f>'[1]W-1'!C38</f>
        <v>30</v>
      </c>
      <c r="D575" s="57">
        <f>'[1]W-1'!D38</f>
        <v>0</v>
      </c>
      <c r="E575" s="57">
        <f>'[1]W-1'!E38</f>
        <v>0</v>
      </c>
      <c r="F575" s="57">
        <f>'[1]W-1'!F38</f>
        <v>0</v>
      </c>
      <c r="G575" s="57">
        <f>'[1]W-1'!G38</f>
        <v>0</v>
      </c>
      <c r="H575" s="56">
        <f t="shared" si="8"/>
        <v>60</v>
      </c>
      <c r="I575" s="52"/>
    </row>
    <row r="576" spans="1:9" ht="15.75" customHeight="1">
      <c r="A576" s="58">
        <v>24</v>
      </c>
      <c r="B576" s="57">
        <f>'[1]W-1'!B39</f>
        <v>30</v>
      </c>
      <c r="C576" s="57">
        <f>'[1]W-1'!C39</f>
        <v>30</v>
      </c>
      <c r="D576" s="57">
        <f>'[1]W-1'!D39</f>
        <v>0</v>
      </c>
      <c r="E576" s="57">
        <f>'[1]W-1'!E39</f>
        <v>0</v>
      </c>
      <c r="F576" s="57">
        <f>'[1]W-1'!F39</f>
        <v>0</v>
      </c>
      <c r="G576" s="57">
        <f>'[1]W-1'!G39</f>
        <v>0</v>
      </c>
      <c r="H576" s="56">
        <f t="shared" si="8"/>
        <v>60</v>
      </c>
      <c r="I576" s="52"/>
    </row>
    <row r="577" spans="1:9" ht="15.75" customHeight="1">
      <c r="A577" s="55" t="s">
        <v>47</v>
      </c>
      <c r="B577" s="54">
        <f t="shared" ref="B577:H577" si="9">AVERAGE(B553:B576)</f>
        <v>43.333333333333336</v>
      </c>
      <c r="C577" s="54">
        <f t="shared" si="9"/>
        <v>43.333333333333336</v>
      </c>
      <c r="D577" s="54">
        <f t="shared" si="9"/>
        <v>0</v>
      </c>
      <c r="E577" s="54">
        <f t="shared" si="9"/>
        <v>0</v>
      </c>
      <c r="F577" s="54">
        <f t="shared" si="9"/>
        <v>0</v>
      </c>
      <c r="G577" s="54">
        <f t="shared" si="9"/>
        <v>0</v>
      </c>
      <c r="H577" s="53">
        <f t="shared" si="9"/>
        <v>86.666666666666671</v>
      </c>
      <c r="I577" s="52"/>
    </row>
    <row r="578" spans="1:9" ht="15.75" thickBot="1">
      <c r="A578" s="16"/>
      <c r="B578" s="12"/>
      <c r="C578" s="12"/>
      <c r="D578" s="12"/>
      <c r="E578" s="12"/>
      <c r="F578" s="12"/>
      <c r="G578" s="12"/>
      <c r="H578" s="7"/>
      <c r="I578" s="11"/>
    </row>
    <row r="579" spans="1:9" ht="15.75" thickBot="1">
      <c r="A579" s="47" t="s">
        <v>39</v>
      </c>
      <c r="B579" s="49" t="s">
        <v>46</v>
      </c>
      <c r="C579" s="49"/>
      <c r="D579" s="49"/>
      <c r="E579" s="49"/>
      <c r="F579" s="49"/>
      <c r="G579" s="49"/>
      <c r="H579" s="219" t="s">
        <v>40</v>
      </c>
      <c r="I579" s="219"/>
    </row>
    <row r="580" spans="1:9" ht="15.75" thickBot="1">
      <c r="A580" s="16"/>
      <c r="B580" s="40"/>
      <c r="C580" s="12"/>
      <c r="D580" s="12"/>
      <c r="E580" s="12"/>
      <c r="F580" s="12"/>
      <c r="G580" s="12"/>
      <c r="H580" s="7"/>
      <c r="I580" s="11"/>
    </row>
    <row r="581" spans="1:9" ht="15.75" thickBot="1">
      <c r="A581" s="51" t="s">
        <v>39</v>
      </c>
      <c r="B581" s="200" t="s">
        <v>45</v>
      </c>
      <c r="C581" s="201"/>
      <c r="D581" s="201"/>
      <c r="E581" s="201"/>
      <c r="F581" s="201"/>
      <c r="G581" s="202"/>
      <c r="H581" s="49" t="s">
        <v>43</v>
      </c>
      <c r="I581" s="48" t="s">
        <v>42</v>
      </c>
    </row>
    <row r="582" spans="1:9" ht="15.75" thickBot="1">
      <c r="A582" s="50"/>
      <c r="B582" s="40"/>
      <c r="C582" s="12"/>
      <c r="D582" s="12"/>
      <c r="E582" s="12"/>
      <c r="F582" s="12"/>
      <c r="G582" s="12"/>
      <c r="H582" s="7"/>
      <c r="I582" s="11"/>
    </row>
    <row r="583" spans="1:9" ht="15.75" thickBot="1">
      <c r="A583" s="47" t="s">
        <v>39</v>
      </c>
      <c r="B583" s="200" t="s">
        <v>44</v>
      </c>
      <c r="C583" s="201"/>
      <c r="D583" s="201"/>
      <c r="E583" s="201"/>
      <c r="F583" s="201"/>
      <c r="G583" s="202"/>
      <c r="H583" s="49" t="s">
        <v>43</v>
      </c>
      <c r="I583" s="48" t="s">
        <v>42</v>
      </c>
    </row>
    <row r="584" spans="1:9" ht="15.75" thickBot="1">
      <c r="A584" s="16"/>
      <c r="B584" s="40"/>
      <c r="C584" s="12"/>
      <c r="D584" s="12"/>
      <c r="E584" s="12"/>
      <c r="F584" s="12"/>
      <c r="G584" s="12"/>
      <c r="H584" s="7"/>
      <c r="I584" s="11"/>
    </row>
    <row r="585" spans="1:9" ht="15.75" thickBot="1">
      <c r="A585" s="47" t="s">
        <v>39</v>
      </c>
      <c r="B585" s="200" t="s">
        <v>41</v>
      </c>
      <c r="C585" s="201"/>
      <c r="D585" s="201"/>
      <c r="E585" s="201"/>
      <c r="F585" s="201"/>
      <c r="G585" s="202"/>
      <c r="H585" s="217" t="s">
        <v>40</v>
      </c>
      <c r="I585" s="218"/>
    </row>
    <row r="586" spans="1:9" ht="15.75" thickBot="1">
      <c r="A586" s="16"/>
      <c r="B586" s="40"/>
      <c r="C586" s="12"/>
      <c r="D586" s="12"/>
      <c r="E586" s="12"/>
      <c r="F586" s="12"/>
      <c r="G586" s="12"/>
      <c r="H586" s="7"/>
      <c r="I586" s="11"/>
    </row>
    <row r="587" spans="1:9" ht="15.75" thickBot="1">
      <c r="A587" s="47" t="s">
        <v>39</v>
      </c>
      <c r="B587" s="192" t="s">
        <v>38</v>
      </c>
      <c r="C587" s="192"/>
      <c r="D587" s="192"/>
      <c r="E587" s="192"/>
      <c r="F587" s="192"/>
      <c r="G587" s="192"/>
      <c r="H587" s="192"/>
      <c r="I587" s="192"/>
    </row>
    <row r="588" spans="1:9">
      <c r="A588" s="16"/>
      <c r="B588" s="23"/>
      <c r="C588" s="23"/>
      <c r="D588" s="23"/>
      <c r="E588" s="23"/>
      <c r="F588" s="23"/>
      <c r="G588" s="23"/>
      <c r="H588" s="23"/>
      <c r="I588" s="22"/>
    </row>
    <row r="589" spans="1:9">
      <c r="A589" s="16"/>
      <c r="B589" s="23"/>
      <c r="C589" s="23"/>
      <c r="D589" s="23"/>
      <c r="E589" s="23"/>
      <c r="F589" s="23"/>
      <c r="G589" s="23"/>
      <c r="H589" s="23"/>
      <c r="I589" s="22"/>
    </row>
    <row r="590" spans="1:9">
      <c r="A590" s="16"/>
      <c r="B590" s="23"/>
      <c r="C590" s="23"/>
      <c r="D590" s="23"/>
      <c r="E590" s="23"/>
      <c r="F590" s="23"/>
      <c r="G590" s="23"/>
      <c r="H590" s="23"/>
      <c r="I590" s="22"/>
    </row>
    <row r="591" spans="1:9">
      <c r="A591" s="16"/>
      <c r="B591" s="23"/>
      <c r="C591" s="23"/>
      <c r="D591" s="23"/>
      <c r="E591" s="23"/>
      <c r="F591" s="23"/>
      <c r="G591" s="23"/>
      <c r="H591" s="23"/>
      <c r="I591" s="22"/>
    </row>
    <row r="592" spans="1:9">
      <c r="A592" s="16"/>
      <c r="B592" s="23"/>
      <c r="C592" s="23"/>
      <c r="D592" s="23"/>
      <c r="E592" s="23"/>
      <c r="F592" s="23"/>
      <c r="G592" s="23"/>
      <c r="H592" s="23"/>
      <c r="I592" s="22"/>
    </row>
    <row r="593" spans="1:9">
      <c r="A593" s="16"/>
      <c r="B593" s="23"/>
      <c r="C593" s="23"/>
      <c r="D593" s="23"/>
      <c r="E593" s="23"/>
      <c r="F593" s="23"/>
      <c r="G593" s="23"/>
      <c r="H593" s="23"/>
      <c r="I593" s="22"/>
    </row>
    <row r="594" spans="1:9">
      <c r="A594" s="16"/>
      <c r="B594" s="23"/>
      <c r="C594" s="23"/>
      <c r="D594" s="23"/>
      <c r="E594" s="23"/>
      <c r="F594" s="23"/>
      <c r="G594" s="23"/>
      <c r="H594" s="23"/>
      <c r="I594" s="22"/>
    </row>
    <row r="595" spans="1:9">
      <c r="A595" s="16"/>
      <c r="B595" s="23"/>
      <c r="C595" s="23"/>
      <c r="D595" s="23"/>
      <c r="E595" s="23"/>
      <c r="F595" s="23"/>
      <c r="G595" s="23"/>
      <c r="H595" s="23"/>
      <c r="I595" s="22"/>
    </row>
    <row r="596" spans="1:9">
      <c r="A596" s="16"/>
      <c r="B596" s="23"/>
      <c r="C596" s="23"/>
      <c r="D596" s="23"/>
      <c r="E596" s="23"/>
      <c r="F596" s="23"/>
      <c r="G596" s="23"/>
      <c r="H596" s="23"/>
      <c r="I596" s="22"/>
    </row>
    <row r="597" spans="1:9">
      <c r="A597" s="16"/>
      <c r="B597" s="23"/>
      <c r="C597" s="23"/>
      <c r="D597" s="23"/>
      <c r="E597" s="23"/>
      <c r="F597" s="23"/>
      <c r="G597" s="23"/>
      <c r="H597" s="23"/>
      <c r="I597" s="22"/>
    </row>
    <row r="598" spans="1:9">
      <c r="A598" s="16"/>
      <c r="B598" s="23"/>
      <c r="C598" s="23"/>
      <c r="D598" s="23"/>
      <c r="E598" s="23"/>
      <c r="F598" s="23"/>
      <c r="G598" s="23"/>
      <c r="H598" s="23"/>
      <c r="I598" s="22"/>
    </row>
    <row r="599" spans="1:9">
      <c r="A599" s="16"/>
      <c r="B599" s="23"/>
      <c r="C599" s="23"/>
      <c r="D599" s="23"/>
      <c r="E599" s="23"/>
      <c r="F599" s="23"/>
      <c r="G599" s="23"/>
      <c r="H599" s="23"/>
      <c r="I599" s="22"/>
    </row>
    <row r="600" spans="1:9">
      <c r="A600" s="16"/>
      <c r="B600" s="12"/>
      <c r="C600" s="12"/>
      <c r="D600" s="12"/>
      <c r="E600" s="12"/>
      <c r="F600" s="12"/>
      <c r="G600" s="12"/>
      <c r="H600" s="7"/>
      <c r="I600" s="11"/>
    </row>
    <row r="601" spans="1:9">
      <c r="A601" s="16"/>
      <c r="B601" s="12"/>
      <c r="C601" s="12"/>
      <c r="D601" s="12"/>
      <c r="E601" s="12"/>
      <c r="F601" s="12"/>
      <c r="G601" s="12"/>
      <c r="H601" s="7"/>
      <c r="I601" s="11"/>
    </row>
    <row r="602" spans="1:9" ht="15.75" thickBot="1">
      <c r="A602" s="16"/>
      <c r="B602" s="12"/>
      <c r="C602" s="12"/>
      <c r="D602" s="12"/>
      <c r="E602" s="12"/>
      <c r="F602" s="12"/>
      <c r="G602" s="12"/>
      <c r="H602" s="7"/>
      <c r="I602" s="11"/>
    </row>
    <row r="603" spans="1:9" ht="15.75" thickBot="1">
      <c r="A603" s="193" t="s">
        <v>37</v>
      </c>
      <c r="B603" s="194"/>
      <c r="C603" s="194"/>
      <c r="D603" s="194"/>
      <c r="E603" s="194"/>
      <c r="F603" s="194"/>
      <c r="G603" s="194"/>
      <c r="H603" s="194"/>
      <c r="I603" s="195"/>
    </row>
    <row r="604" spans="1:9" ht="15.75" thickBot="1">
      <c r="A604" s="16"/>
      <c r="B604" s="12"/>
      <c r="C604" s="12"/>
      <c r="D604" s="12"/>
      <c r="E604" s="12"/>
      <c r="F604" s="12"/>
      <c r="G604" s="12"/>
      <c r="H604" s="7"/>
      <c r="I604" s="11"/>
    </row>
    <row r="605" spans="1:9" ht="15.75" thickBot="1">
      <c r="A605" s="47" t="s">
        <v>36</v>
      </c>
      <c r="B605" s="191" t="s">
        <v>35</v>
      </c>
      <c r="C605" s="192"/>
      <c r="D605" s="192"/>
      <c r="E605" s="192"/>
      <c r="F605" s="192"/>
      <c r="G605" s="192"/>
      <c r="H605" s="192"/>
      <c r="I605" s="192"/>
    </row>
    <row r="606" spans="1:9">
      <c r="A606" s="16"/>
      <c r="B606" s="40"/>
      <c r="C606" s="12"/>
      <c r="D606" s="12"/>
      <c r="E606" s="12"/>
      <c r="F606" s="12"/>
      <c r="G606" s="12"/>
      <c r="H606" s="7"/>
      <c r="I606" s="11"/>
    </row>
    <row r="607" spans="1:9">
      <c r="A607" s="16"/>
      <c r="B607" s="12"/>
      <c r="C607" s="46" t="s">
        <v>3</v>
      </c>
      <c r="D607" s="45" t="s">
        <v>34</v>
      </c>
      <c r="E607" s="44" t="s">
        <v>33</v>
      </c>
      <c r="F607" s="12"/>
      <c r="G607" s="12"/>
      <c r="H607" s="7"/>
      <c r="I607" s="11"/>
    </row>
    <row r="608" spans="1:9">
      <c r="A608" s="16"/>
      <c r="B608" s="12"/>
      <c r="C608" s="43">
        <v>1</v>
      </c>
      <c r="D608" s="41">
        <f>'[1]W-1'!D46</f>
        <v>660</v>
      </c>
      <c r="E608" s="41">
        <f>'[1]W-1'!E46</f>
        <v>30</v>
      </c>
      <c r="F608" s="12"/>
      <c r="G608" s="12"/>
      <c r="H608" s="7"/>
      <c r="I608" s="11"/>
    </row>
    <row r="609" spans="1:9">
      <c r="A609" s="16"/>
      <c r="B609" s="12"/>
      <c r="C609" s="43">
        <v>2</v>
      </c>
      <c r="D609" s="41">
        <f>'[1]W-1'!D47</f>
        <v>600</v>
      </c>
      <c r="E609" s="41">
        <f>'[1]W-1'!E47</f>
        <v>28</v>
      </c>
      <c r="F609" s="12"/>
      <c r="G609" s="12"/>
      <c r="H609" s="7"/>
      <c r="I609" s="11"/>
    </row>
    <row r="610" spans="1:9">
      <c r="A610" s="16"/>
      <c r="B610" s="12"/>
      <c r="C610" s="43">
        <v>3</v>
      </c>
      <c r="D610" s="41">
        <f>'[1]W-1'!D48</f>
        <v>580</v>
      </c>
      <c r="E610" s="41">
        <f>'[1]W-1'!E48</f>
        <v>28</v>
      </c>
      <c r="F610" s="12"/>
      <c r="G610" s="12"/>
      <c r="H610" s="7"/>
      <c r="I610" s="11"/>
    </row>
    <row r="611" spans="1:9">
      <c r="A611" s="16"/>
      <c r="B611" s="12"/>
      <c r="C611" s="43">
        <v>4</v>
      </c>
      <c r="D611" s="41">
        <f>'[1]W-1'!D49</f>
        <v>570</v>
      </c>
      <c r="E611" s="41">
        <f>'[1]W-1'!E49</f>
        <v>28</v>
      </c>
      <c r="F611" s="12"/>
      <c r="G611" s="12"/>
      <c r="H611" s="7"/>
      <c r="I611" s="11"/>
    </row>
    <row r="612" spans="1:9">
      <c r="A612" s="16"/>
      <c r="B612" s="12"/>
      <c r="C612" s="43">
        <v>5</v>
      </c>
      <c r="D612" s="41">
        <f>'[1]W-1'!D50</f>
        <v>580</v>
      </c>
      <c r="E612" s="41">
        <f>'[1]W-1'!E50</f>
        <v>28</v>
      </c>
      <c r="F612" s="12"/>
      <c r="G612" s="12"/>
      <c r="H612" s="7"/>
      <c r="I612" s="11"/>
    </row>
    <row r="613" spans="1:9">
      <c r="A613" s="16"/>
      <c r="B613" s="12"/>
      <c r="C613" s="43">
        <v>6</v>
      </c>
      <c r="D613" s="41">
        <f>'[1]W-1'!D51</f>
        <v>640</v>
      </c>
      <c r="E613" s="41">
        <f>'[1]W-1'!E51</f>
        <v>28</v>
      </c>
      <c r="F613" s="12"/>
      <c r="G613" s="12"/>
      <c r="H613" s="7"/>
      <c r="I613" s="11"/>
    </row>
    <row r="614" spans="1:9">
      <c r="A614" s="16"/>
      <c r="B614" s="12"/>
      <c r="C614" s="43">
        <v>7</v>
      </c>
      <c r="D614" s="41">
        <f>'[1]W-1'!D52</f>
        <v>780</v>
      </c>
      <c r="E614" s="41">
        <f>'[1]W-1'!E52</f>
        <v>28</v>
      </c>
      <c r="F614" s="12"/>
      <c r="G614" s="12"/>
      <c r="H614" s="7"/>
      <c r="I614" s="11"/>
    </row>
    <row r="615" spans="1:9">
      <c r="A615" s="16"/>
      <c r="B615" s="12"/>
      <c r="C615" s="43">
        <v>8</v>
      </c>
      <c r="D615" s="41">
        <f>'[1]W-1'!D53</f>
        <v>970</v>
      </c>
      <c r="E615" s="41">
        <f>'[1]W-1'!E53</f>
        <v>30</v>
      </c>
      <c r="F615" s="12"/>
      <c r="G615" s="12"/>
      <c r="H615" s="7"/>
      <c r="I615" s="11"/>
    </row>
    <row r="616" spans="1:9">
      <c r="A616" s="16"/>
      <c r="B616" s="12"/>
      <c r="C616" s="43">
        <v>9</v>
      </c>
      <c r="D616" s="41">
        <f>'[1]W-1'!D54</f>
        <v>1120</v>
      </c>
      <c r="E616" s="41">
        <f>'[1]W-1'!E54</f>
        <v>32</v>
      </c>
      <c r="F616" s="12"/>
      <c r="G616" s="12"/>
      <c r="H616" s="7"/>
      <c r="I616" s="11"/>
    </row>
    <row r="617" spans="1:9">
      <c r="A617" s="16"/>
      <c r="B617" s="12"/>
      <c r="C617" s="43">
        <v>10</v>
      </c>
      <c r="D617" s="41">
        <f>'[1]W-1'!D55</f>
        <v>1160</v>
      </c>
      <c r="E617" s="41">
        <f>'[1]W-1'!E55</f>
        <v>35</v>
      </c>
      <c r="F617" s="12"/>
      <c r="G617" s="12"/>
      <c r="H617" s="7"/>
      <c r="I617" s="11"/>
    </row>
    <row r="618" spans="1:9">
      <c r="A618" s="16"/>
      <c r="B618" s="12"/>
      <c r="C618" s="43">
        <v>11</v>
      </c>
      <c r="D618" s="41">
        <f>'[1]W-1'!D56</f>
        <v>1150</v>
      </c>
      <c r="E618" s="41">
        <f>'[1]W-1'!E56</f>
        <v>35</v>
      </c>
      <c r="F618" s="12"/>
      <c r="G618" s="12"/>
      <c r="H618" s="7"/>
      <c r="I618" s="11"/>
    </row>
    <row r="619" spans="1:9">
      <c r="A619" s="16"/>
      <c r="B619" s="12"/>
      <c r="C619" s="43">
        <v>12</v>
      </c>
      <c r="D619" s="41">
        <f>'[1]W-1'!D57</f>
        <v>1190</v>
      </c>
      <c r="E619" s="41">
        <f>'[1]W-1'!E57</f>
        <v>35</v>
      </c>
      <c r="F619" s="12"/>
      <c r="G619" s="12"/>
      <c r="H619" s="7"/>
      <c r="I619" s="11"/>
    </row>
    <row r="620" spans="1:9">
      <c r="A620" s="16"/>
      <c r="B620" s="12"/>
      <c r="C620" s="43">
        <v>13</v>
      </c>
      <c r="D620" s="41">
        <f>'[1]W-1'!D58</f>
        <v>1190</v>
      </c>
      <c r="E620" s="41">
        <f>'[1]W-1'!E58</f>
        <v>32</v>
      </c>
      <c r="F620" s="12"/>
      <c r="G620" s="12"/>
      <c r="H620" s="7"/>
      <c r="I620" s="11"/>
    </row>
    <row r="621" spans="1:9">
      <c r="A621" s="16"/>
      <c r="B621" s="12"/>
      <c r="C621" s="43">
        <v>14</v>
      </c>
      <c r="D621" s="41">
        <f>'[1]W-1'!D59</f>
        <v>1210</v>
      </c>
      <c r="E621" s="41">
        <f>'[1]W-1'!E59</f>
        <v>30</v>
      </c>
      <c r="F621" s="12"/>
      <c r="G621" s="12"/>
      <c r="H621" s="7"/>
      <c r="I621" s="11"/>
    </row>
    <row r="622" spans="1:9">
      <c r="A622" s="16"/>
      <c r="B622" s="12"/>
      <c r="C622" s="43">
        <v>15</v>
      </c>
      <c r="D622" s="41">
        <f>'[1]W-1'!D60</f>
        <v>1180</v>
      </c>
      <c r="E622" s="41">
        <f>'[1]W-1'!E60</f>
        <v>30</v>
      </c>
      <c r="F622" s="12"/>
      <c r="G622" s="12"/>
      <c r="H622" s="7"/>
      <c r="I622" s="11"/>
    </row>
    <row r="623" spans="1:9">
      <c r="A623" s="16"/>
      <c r="B623" s="12"/>
      <c r="C623" s="43">
        <v>16</v>
      </c>
      <c r="D623" s="41">
        <f>'[1]W-1'!D61</f>
        <v>1190</v>
      </c>
      <c r="E623" s="41">
        <f>'[1]W-1'!E61</f>
        <v>30</v>
      </c>
      <c r="F623" s="12"/>
      <c r="G623" s="12"/>
      <c r="H623" s="7"/>
      <c r="I623" s="11"/>
    </row>
    <row r="624" spans="1:9">
      <c r="A624" s="16"/>
      <c r="B624" s="12"/>
      <c r="C624" s="43">
        <v>17</v>
      </c>
      <c r="D624" s="41">
        <f>'[1]W-1'!D62</f>
        <v>1250</v>
      </c>
      <c r="E624" s="41">
        <f>'[1]W-1'!E62</f>
        <v>30</v>
      </c>
      <c r="F624" s="12"/>
      <c r="G624" s="12"/>
      <c r="H624" s="7"/>
      <c r="I624" s="11"/>
    </row>
    <row r="625" spans="1:9">
      <c r="A625" s="16"/>
      <c r="B625" s="12"/>
      <c r="C625" s="43">
        <v>18</v>
      </c>
      <c r="D625" s="41">
        <f>'[1]W-1'!D63</f>
        <v>1300</v>
      </c>
      <c r="E625" s="41">
        <f>'[1]W-1'!E63</f>
        <v>32</v>
      </c>
      <c r="F625" s="12"/>
      <c r="G625" s="12"/>
      <c r="H625" s="7"/>
      <c r="I625" s="11"/>
    </row>
    <row r="626" spans="1:9">
      <c r="A626" s="16"/>
      <c r="B626" s="12"/>
      <c r="C626" s="43">
        <v>19</v>
      </c>
      <c r="D626" s="41">
        <f>'[1]W-1'!D64</f>
        <v>1300</v>
      </c>
      <c r="E626" s="41">
        <f>'[1]W-1'!E64</f>
        <v>35</v>
      </c>
      <c r="F626" s="12"/>
      <c r="G626" s="12"/>
      <c r="H626" s="7"/>
      <c r="I626" s="11"/>
    </row>
    <row r="627" spans="1:9">
      <c r="A627" s="16"/>
      <c r="B627" s="12"/>
      <c r="C627" s="43">
        <v>20</v>
      </c>
      <c r="D627" s="41">
        <f>'[1]W-1'!D65</f>
        <v>1270</v>
      </c>
      <c r="E627" s="41">
        <f>'[1]W-1'!E65</f>
        <v>35</v>
      </c>
      <c r="F627" s="12"/>
      <c r="G627" s="12"/>
      <c r="H627" s="7"/>
      <c r="I627" s="11"/>
    </row>
    <row r="628" spans="1:9">
      <c r="A628" s="16"/>
      <c r="B628" s="12"/>
      <c r="C628" s="43">
        <v>21</v>
      </c>
      <c r="D628" s="41">
        <f>'[1]W-1'!D66</f>
        <v>1230</v>
      </c>
      <c r="E628" s="41">
        <f>'[1]W-1'!E66</f>
        <v>38</v>
      </c>
      <c r="F628" s="12"/>
      <c r="G628" s="12"/>
      <c r="H628" s="7"/>
      <c r="I628" s="11"/>
    </row>
    <row r="629" spans="1:9">
      <c r="A629" s="16"/>
      <c r="B629" s="12"/>
      <c r="C629" s="43">
        <v>22</v>
      </c>
      <c r="D629" s="41">
        <f>'[1]W-1'!D67</f>
        <v>1140</v>
      </c>
      <c r="E629" s="41">
        <f>'[1]W-1'!E67</f>
        <v>32</v>
      </c>
      <c r="F629" s="12"/>
      <c r="G629" s="12"/>
      <c r="H629" s="7"/>
      <c r="I629" s="11"/>
    </row>
    <row r="630" spans="1:9">
      <c r="A630" s="16"/>
      <c r="B630" s="12"/>
      <c r="C630" s="43">
        <v>23</v>
      </c>
      <c r="D630" s="41">
        <f>'[1]W-1'!D68</f>
        <v>1010</v>
      </c>
      <c r="E630" s="41">
        <f>'[1]W-1'!E68</f>
        <v>25</v>
      </c>
      <c r="F630" s="12"/>
      <c r="G630" s="12"/>
      <c r="H630" s="7"/>
      <c r="I630" s="11"/>
    </row>
    <row r="631" spans="1:9">
      <c r="A631" s="16"/>
      <c r="B631" s="12"/>
      <c r="C631" s="43">
        <v>24</v>
      </c>
      <c r="D631" s="41">
        <f>'[1]W-1'!D69</f>
        <v>850</v>
      </c>
      <c r="E631" s="41">
        <f>'[1]W-1'!E69</f>
        <v>25</v>
      </c>
      <c r="F631" s="12"/>
      <c r="G631" s="12"/>
      <c r="H631" s="7"/>
      <c r="I631" s="11"/>
    </row>
    <row r="632" spans="1:9">
      <c r="A632" s="16"/>
      <c r="B632" s="12"/>
      <c r="C632" s="43">
        <v>25</v>
      </c>
      <c r="D632" s="41">
        <f>'[1]W-1'!D70</f>
        <v>660</v>
      </c>
      <c r="E632" s="41">
        <f>'[1]W-1'!E70</f>
        <v>30</v>
      </c>
      <c r="F632" s="12"/>
      <c r="G632" s="12"/>
      <c r="H632" s="7"/>
      <c r="I632" s="11"/>
    </row>
    <row r="633" spans="1:9">
      <c r="A633" s="16"/>
      <c r="B633" s="12"/>
      <c r="C633" s="43">
        <v>26</v>
      </c>
      <c r="D633" s="41">
        <f>'[1]W-1'!D71</f>
        <v>600</v>
      </c>
      <c r="E633" s="41">
        <f>'[1]W-1'!E71</f>
        <v>28</v>
      </c>
      <c r="F633" s="12"/>
      <c r="G633" s="12"/>
      <c r="H633" s="7"/>
      <c r="I633" s="11"/>
    </row>
    <row r="634" spans="1:9">
      <c r="A634" s="16"/>
      <c r="B634" s="12"/>
      <c r="C634" s="43">
        <v>27</v>
      </c>
      <c r="D634" s="41">
        <f>'[1]W-1'!D72</f>
        <v>580</v>
      </c>
      <c r="E634" s="41">
        <f>'[1]W-1'!E72</f>
        <v>28</v>
      </c>
      <c r="F634" s="12"/>
      <c r="G634" s="12"/>
      <c r="H634" s="7"/>
      <c r="I634" s="11"/>
    </row>
    <row r="635" spans="1:9">
      <c r="A635" s="16"/>
      <c r="B635" s="12"/>
      <c r="C635" s="43">
        <v>28</v>
      </c>
      <c r="D635" s="41">
        <f>'[1]W-1'!D73</f>
        <v>570</v>
      </c>
      <c r="E635" s="41">
        <f>'[1]W-1'!E73</f>
        <v>28</v>
      </c>
      <c r="F635" s="12"/>
      <c r="G635" s="12"/>
      <c r="H635" s="7"/>
      <c r="I635" s="11"/>
    </row>
    <row r="636" spans="1:9">
      <c r="A636" s="16"/>
      <c r="B636" s="12"/>
      <c r="C636" s="43">
        <v>29</v>
      </c>
      <c r="D636" s="41">
        <f>'[1]W-1'!D74</f>
        <v>580</v>
      </c>
      <c r="E636" s="41">
        <f>'[1]W-1'!E74</f>
        <v>28</v>
      </c>
      <c r="F636" s="12"/>
      <c r="G636" s="12"/>
      <c r="H636" s="7"/>
      <c r="I636" s="11"/>
    </row>
    <row r="637" spans="1:9">
      <c r="A637" s="16"/>
      <c r="B637" s="12"/>
      <c r="C637" s="43">
        <v>30</v>
      </c>
      <c r="D637" s="41">
        <f>'[1]W-1'!D75</f>
        <v>640</v>
      </c>
      <c r="E637" s="41">
        <f>'[1]W-1'!E75</f>
        <v>28</v>
      </c>
      <c r="F637" s="12"/>
      <c r="G637" s="12"/>
      <c r="H637" s="7"/>
      <c r="I637" s="11"/>
    </row>
    <row r="638" spans="1:9">
      <c r="A638" s="16"/>
      <c r="B638" s="12"/>
      <c r="C638" s="43">
        <v>31</v>
      </c>
      <c r="D638" s="41">
        <f>'[1]W-1'!D76</f>
        <v>780</v>
      </c>
      <c r="E638" s="41">
        <f>'[1]W-1'!E76</f>
        <v>28</v>
      </c>
      <c r="F638" s="12"/>
      <c r="G638" s="12"/>
      <c r="H638" s="7"/>
      <c r="I638" s="11"/>
    </row>
    <row r="639" spans="1:9">
      <c r="A639" s="16"/>
      <c r="B639" s="12"/>
      <c r="C639" s="43">
        <v>32</v>
      </c>
      <c r="D639" s="41">
        <f>'[1]W-1'!D77</f>
        <v>970</v>
      </c>
      <c r="E639" s="41">
        <f>'[1]W-1'!E77</f>
        <v>30</v>
      </c>
      <c r="F639" s="12"/>
      <c r="G639" s="12"/>
      <c r="H639" s="7"/>
      <c r="I639" s="11"/>
    </row>
    <row r="640" spans="1:9">
      <c r="A640" s="16"/>
      <c r="B640" s="12"/>
      <c r="C640" s="43">
        <v>33</v>
      </c>
      <c r="D640" s="41">
        <f>'[1]W-1'!D78</f>
        <v>1120</v>
      </c>
      <c r="E640" s="41">
        <f>'[1]W-1'!E78</f>
        <v>32</v>
      </c>
      <c r="F640" s="12"/>
      <c r="G640" s="12"/>
      <c r="H640" s="7"/>
      <c r="I640" s="11"/>
    </row>
    <row r="641" spans="1:9">
      <c r="A641" s="16"/>
      <c r="B641" s="12"/>
      <c r="C641" s="43">
        <v>34</v>
      </c>
      <c r="D641" s="41">
        <f>'[1]W-1'!D79</f>
        <v>1160</v>
      </c>
      <c r="E641" s="41">
        <f>'[1]W-1'!E79</f>
        <v>35</v>
      </c>
      <c r="F641" s="12"/>
      <c r="G641" s="12"/>
      <c r="H641" s="7"/>
      <c r="I641" s="11"/>
    </row>
    <row r="642" spans="1:9">
      <c r="A642" s="16"/>
      <c r="B642" s="12"/>
      <c r="C642" s="43">
        <v>35</v>
      </c>
      <c r="D642" s="41">
        <f>'[1]W-1'!D80</f>
        <v>1150</v>
      </c>
      <c r="E642" s="41">
        <f>'[1]W-1'!E80</f>
        <v>35</v>
      </c>
      <c r="F642" s="12"/>
      <c r="G642" s="12"/>
      <c r="H642" s="7"/>
      <c r="I642" s="11"/>
    </row>
    <row r="643" spans="1:9">
      <c r="A643" s="16"/>
      <c r="B643" s="12"/>
      <c r="C643" s="43">
        <v>36</v>
      </c>
      <c r="D643" s="41">
        <f>'[1]W-1'!D81</f>
        <v>1240</v>
      </c>
      <c r="E643" s="41">
        <f>'[1]W-1'!E81</f>
        <v>35</v>
      </c>
      <c r="F643" s="12"/>
      <c r="G643" s="12"/>
      <c r="H643" s="7"/>
      <c r="I643" s="11"/>
    </row>
    <row r="644" spans="1:9">
      <c r="A644" s="16"/>
      <c r="B644" s="12"/>
      <c r="C644" s="43">
        <v>37</v>
      </c>
      <c r="D644" s="41">
        <f>'[1]W-1'!D82</f>
        <v>1240</v>
      </c>
      <c r="E644" s="41">
        <f>'[1]W-1'!E82</f>
        <v>32</v>
      </c>
      <c r="F644" s="12"/>
      <c r="G644" s="12"/>
      <c r="H644" s="7"/>
      <c r="I644" s="11"/>
    </row>
    <row r="645" spans="1:9">
      <c r="A645" s="16"/>
      <c r="B645" s="12"/>
      <c r="C645" s="43">
        <v>38</v>
      </c>
      <c r="D645" s="41">
        <f>'[1]W-1'!D83</f>
        <v>1260</v>
      </c>
      <c r="E645" s="41">
        <f>'[1]W-1'!E83</f>
        <v>30</v>
      </c>
      <c r="F645" s="12"/>
      <c r="G645" s="12"/>
      <c r="H645" s="7"/>
      <c r="I645" s="11"/>
    </row>
    <row r="646" spans="1:9">
      <c r="A646" s="16"/>
      <c r="B646" s="12"/>
      <c r="C646" s="43">
        <v>39</v>
      </c>
      <c r="D646" s="41">
        <f>'[1]W-1'!D84</f>
        <v>1230</v>
      </c>
      <c r="E646" s="41">
        <f>'[1]W-1'!E84</f>
        <v>30</v>
      </c>
      <c r="F646" s="12"/>
      <c r="G646" s="12"/>
      <c r="H646" s="7"/>
      <c r="I646" s="11"/>
    </row>
    <row r="647" spans="1:9">
      <c r="A647" s="16"/>
      <c r="B647" s="12"/>
      <c r="C647" s="43">
        <v>40</v>
      </c>
      <c r="D647" s="41">
        <f>'[1]W-1'!D85</f>
        <v>1240</v>
      </c>
      <c r="E647" s="41">
        <f>'[1]W-1'!E85</f>
        <v>30</v>
      </c>
      <c r="F647" s="12"/>
      <c r="G647" s="12"/>
      <c r="H647" s="7"/>
      <c r="I647" s="11"/>
    </row>
    <row r="648" spans="1:9">
      <c r="A648" s="16"/>
      <c r="B648" s="12"/>
      <c r="C648" s="43">
        <v>41</v>
      </c>
      <c r="D648" s="41">
        <f>'[1]W-1'!D86</f>
        <v>1300</v>
      </c>
      <c r="E648" s="41">
        <f>'[1]W-1'!E86</f>
        <v>30</v>
      </c>
      <c r="F648" s="12"/>
      <c r="G648" s="12"/>
      <c r="H648" s="7"/>
      <c r="I648" s="11"/>
    </row>
    <row r="649" spans="1:9">
      <c r="A649" s="16"/>
      <c r="B649" s="12"/>
      <c r="C649" s="43">
        <v>42</v>
      </c>
      <c r="D649" s="41">
        <f>'[1]W-1'!D87</f>
        <v>1350</v>
      </c>
      <c r="E649" s="41">
        <f>'[1]W-1'!E87</f>
        <v>32</v>
      </c>
      <c r="F649" s="12"/>
      <c r="G649" s="12"/>
      <c r="H649" s="7"/>
      <c r="I649" s="11"/>
    </row>
    <row r="650" spans="1:9">
      <c r="A650" s="16"/>
      <c r="B650" s="12"/>
      <c r="C650" s="43">
        <v>43</v>
      </c>
      <c r="D650" s="41">
        <f>'[1]W-1'!D88</f>
        <v>1350</v>
      </c>
      <c r="E650" s="41">
        <f>'[1]W-1'!E88</f>
        <v>35</v>
      </c>
      <c r="F650" s="12"/>
      <c r="G650" s="12"/>
      <c r="H650" s="7"/>
      <c r="I650" s="11"/>
    </row>
    <row r="651" spans="1:9">
      <c r="A651" s="16"/>
      <c r="B651" s="12"/>
      <c r="C651" s="43">
        <v>44</v>
      </c>
      <c r="D651" s="41">
        <f>'[1]W-1'!D89</f>
        <v>1320</v>
      </c>
      <c r="E651" s="41">
        <f>'[1]W-1'!E89</f>
        <v>35</v>
      </c>
      <c r="F651" s="12"/>
      <c r="G651" s="12"/>
      <c r="H651" s="7"/>
      <c r="I651" s="11"/>
    </row>
    <row r="652" spans="1:9">
      <c r="A652" s="16"/>
      <c r="B652" s="12"/>
      <c r="C652" s="43">
        <v>45</v>
      </c>
      <c r="D652" s="41">
        <f>'[1]W-1'!D90</f>
        <v>1280</v>
      </c>
      <c r="E652" s="41">
        <f>'[1]W-1'!E90</f>
        <v>38</v>
      </c>
      <c r="F652" s="12"/>
      <c r="G652" s="12"/>
      <c r="H652" s="7"/>
      <c r="I652" s="11"/>
    </row>
    <row r="653" spans="1:9">
      <c r="A653" s="16"/>
      <c r="B653" s="12"/>
      <c r="C653" s="43">
        <v>46</v>
      </c>
      <c r="D653" s="41">
        <f>'[1]W-1'!D91</f>
        <v>1190</v>
      </c>
      <c r="E653" s="41">
        <f>'[1]W-1'!E91</f>
        <v>32</v>
      </c>
      <c r="F653" s="12"/>
      <c r="G653" s="12"/>
      <c r="H653" s="7"/>
      <c r="I653" s="11"/>
    </row>
    <row r="654" spans="1:9">
      <c r="A654" s="16"/>
      <c r="B654" s="12"/>
      <c r="C654" s="43">
        <v>47</v>
      </c>
      <c r="D654" s="41">
        <f>'[1]W-1'!D92</f>
        <v>1060</v>
      </c>
      <c r="E654" s="41">
        <f>'[1]W-1'!E92</f>
        <v>25</v>
      </c>
      <c r="F654" s="12"/>
      <c r="G654" s="12"/>
      <c r="H654" s="7"/>
      <c r="I654" s="11"/>
    </row>
    <row r="655" spans="1:9">
      <c r="A655" s="16"/>
      <c r="B655" s="12"/>
      <c r="C655" s="43">
        <v>48</v>
      </c>
      <c r="D655" s="41">
        <f>'[1]W-1'!D93</f>
        <v>900</v>
      </c>
      <c r="E655" s="41">
        <f>'[1]W-1'!E93</f>
        <v>25</v>
      </c>
      <c r="F655" s="12"/>
      <c r="G655" s="12"/>
      <c r="H655" s="7"/>
      <c r="I655" s="11"/>
    </row>
    <row r="656" spans="1:9">
      <c r="A656" s="16"/>
      <c r="B656" s="12"/>
      <c r="C656" s="43">
        <v>49</v>
      </c>
      <c r="D656" s="41">
        <f>'[1]W-1'!D94</f>
        <v>660</v>
      </c>
      <c r="E656" s="41">
        <f>'[1]W-1'!E94</f>
        <v>30</v>
      </c>
      <c r="F656" s="12"/>
      <c r="G656" s="12"/>
      <c r="H656" s="7"/>
      <c r="I656" s="11"/>
    </row>
    <row r="657" spans="1:9">
      <c r="A657" s="16"/>
      <c r="B657" s="12"/>
      <c r="C657" s="43">
        <v>50</v>
      </c>
      <c r="D657" s="41">
        <f>'[1]W-1'!D95</f>
        <v>600</v>
      </c>
      <c r="E657" s="41">
        <f>'[1]W-1'!E95</f>
        <v>28</v>
      </c>
      <c r="F657" s="12"/>
      <c r="G657" s="12"/>
      <c r="H657" s="7"/>
      <c r="I657" s="11"/>
    </row>
    <row r="658" spans="1:9">
      <c r="A658" s="16"/>
      <c r="B658" s="12"/>
      <c r="C658" s="43">
        <v>51</v>
      </c>
      <c r="D658" s="41">
        <f>'[1]W-1'!D96</f>
        <v>580</v>
      </c>
      <c r="E658" s="41">
        <f>'[1]W-1'!E96</f>
        <v>28</v>
      </c>
      <c r="F658" s="12"/>
      <c r="G658" s="12"/>
      <c r="H658" s="7"/>
      <c r="I658" s="11"/>
    </row>
    <row r="659" spans="1:9">
      <c r="A659" s="16"/>
      <c r="B659" s="12"/>
      <c r="C659" s="43">
        <v>52</v>
      </c>
      <c r="D659" s="41">
        <f>'[1]W-1'!D97</f>
        <v>570</v>
      </c>
      <c r="E659" s="41">
        <f>'[1]W-1'!E97</f>
        <v>28</v>
      </c>
      <c r="F659" s="12"/>
      <c r="G659" s="12"/>
      <c r="H659" s="7"/>
      <c r="I659" s="11"/>
    </row>
    <row r="660" spans="1:9">
      <c r="A660" s="16"/>
      <c r="B660" s="12"/>
      <c r="C660" s="43">
        <v>53</v>
      </c>
      <c r="D660" s="41">
        <f>'[1]W-1'!D98</f>
        <v>580</v>
      </c>
      <c r="E660" s="41">
        <f>'[1]W-1'!E98</f>
        <v>28</v>
      </c>
      <c r="F660" s="12"/>
      <c r="G660" s="12"/>
      <c r="H660" s="7"/>
      <c r="I660" s="11"/>
    </row>
    <row r="661" spans="1:9">
      <c r="A661" s="16"/>
      <c r="B661" s="12"/>
      <c r="C661" s="43">
        <v>54</v>
      </c>
      <c r="D661" s="41">
        <f>'[1]W-1'!D99</f>
        <v>640</v>
      </c>
      <c r="E661" s="41">
        <f>'[1]W-1'!E99</f>
        <v>28</v>
      </c>
      <c r="F661" s="12"/>
      <c r="G661" s="12"/>
      <c r="H661" s="7"/>
      <c r="I661" s="11"/>
    </row>
    <row r="662" spans="1:9">
      <c r="A662" s="16"/>
      <c r="B662" s="12"/>
      <c r="C662" s="43">
        <v>55</v>
      </c>
      <c r="D662" s="41">
        <f>'[1]W-1'!D100</f>
        <v>780</v>
      </c>
      <c r="E662" s="41">
        <f>'[1]W-1'!E100</f>
        <v>28</v>
      </c>
      <c r="F662" s="12"/>
      <c r="G662" s="12"/>
      <c r="H662" s="7"/>
      <c r="I662" s="11"/>
    </row>
    <row r="663" spans="1:9">
      <c r="A663" s="16"/>
      <c r="B663" s="12"/>
      <c r="C663" s="43">
        <v>56</v>
      </c>
      <c r="D663" s="41">
        <f>'[1]W-1'!D101</f>
        <v>970</v>
      </c>
      <c r="E663" s="41">
        <f>'[1]W-1'!E101</f>
        <v>30</v>
      </c>
      <c r="F663" s="12"/>
      <c r="G663" s="12"/>
      <c r="H663" s="7"/>
      <c r="I663" s="11"/>
    </row>
    <row r="664" spans="1:9">
      <c r="A664" s="16"/>
      <c r="B664" s="12"/>
      <c r="C664" s="43">
        <v>57</v>
      </c>
      <c r="D664" s="41">
        <f>'[1]W-1'!D102</f>
        <v>1120</v>
      </c>
      <c r="E664" s="41">
        <f>'[1]W-1'!E102</f>
        <v>32</v>
      </c>
      <c r="F664" s="12"/>
      <c r="G664" s="12"/>
      <c r="H664" s="7"/>
      <c r="I664" s="11"/>
    </row>
    <row r="665" spans="1:9">
      <c r="A665" s="16"/>
      <c r="B665" s="12"/>
      <c r="C665" s="43">
        <v>58</v>
      </c>
      <c r="D665" s="41">
        <f>'[1]W-1'!D103</f>
        <v>1160</v>
      </c>
      <c r="E665" s="41">
        <f>'[1]W-1'!E103</f>
        <v>35</v>
      </c>
      <c r="F665" s="12"/>
      <c r="G665" s="12"/>
      <c r="H665" s="7"/>
      <c r="I665" s="11"/>
    </row>
    <row r="666" spans="1:9">
      <c r="A666" s="16"/>
      <c r="B666" s="12"/>
      <c r="C666" s="43">
        <v>59</v>
      </c>
      <c r="D666" s="41">
        <f>'[1]W-1'!D104</f>
        <v>1150</v>
      </c>
      <c r="E666" s="41">
        <f>'[1]W-1'!E104</f>
        <v>35</v>
      </c>
      <c r="F666" s="12"/>
      <c r="G666" s="12"/>
      <c r="H666" s="7"/>
      <c r="I666" s="11"/>
    </row>
    <row r="667" spans="1:9">
      <c r="A667" s="16"/>
      <c r="B667" s="12"/>
      <c r="C667" s="43">
        <v>60</v>
      </c>
      <c r="D667" s="41">
        <f>'[1]W-1'!D105</f>
        <v>1240</v>
      </c>
      <c r="E667" s="41">
        <f>'[1]W-1'!E105</f>
        <v>35</v>
      </c>
      <c r="F667" s="12"/>
      <c r="G667" s="12"/>
      <c r="H667" s="7"/>
      <c r="I667" s="11"/>
    </row>
    <row r="668" spans="1:9">
      <c r="A668" s="16"/>
      <c r="B668" s="12"/>
      <c r="C668" s="43">
        <v>61</v>
      </c>
      <c r="D668" s="41">
        <f>'[1]W-1'!D106</f>
        <v>1240</v>
      </c>
      <c r="E668" s="41">
        <f>'[1]W-1'!E106</f>
        <v>32</v>
      </c>
      <c r="F668" s="12"/>
      <c r="G668" s="12"/>
      <c r="H668" s="7"/>
      <c r="I668" s="11"/>
    </row>
    <row r="669" spans="1:9">
      <c r="A669" s="16"/>
      <c r="B669" s="12"/>
      <c r="C669" s="43">
        <v>62</v>
      </c>
      <c r="D669" s="41">
        <f>'[1]W-1'!D107</f>
        <v>1260</v>
      </c>
      <c r="E669" s="41">
        <f>'[1]W-1'!E107</f>
        <v>30</v>
      </c>
      <c r="F669" s="12"/>
      <c r="G669" s="12"/>
      <c r="H669" s="7"/>
      <c r="I669" s="11"/>
    </row>
    <row r="670" spans="1:9">
      <c r="A670" s="16"/>
      <c r="B670" s="12"/>
      <c r="C670" s="43">
        <v>63</v>
      </c>
      <c r="D670" s="41">
        <f>'[1]W-1'!D108</f>
        <v>1230</v>
      </c>
      <c r="E670" s="41">
        <f>'[1]W-1'!E108</f>
        <v>30</v>
      </c>
      <c r="F670" s="12"/>
      <c r="G670" s="12"/>
      <c r="H670" s="7"/>
      <c r="I670" s="11"/>
    </row>
    <row r="671" spans="1:9">
      <c r="A671" s="16"/>
      <c r="B671" s="12"/>
      <c r="C671" s="43">
        <v>64</v>
      </c>
      <c r="D671" s="41">
        <f>'[1]W-1'!D109</f>
        <v>1240</v>
      </c>
      <c r="E671" s="41">
        <f>'[1]W-1'!E109</f>
        <v>30</v>
      </c>
      <c r="F671" s="12"/>
      <c r="G671" s="12"/>
      <c r="H671" s="7"/>
      <c r="I671" s="11"/>
    </row>
    <row r="672" spans="1:9">
      <c r="A672" s="16"/>
      <c r="B672" s="12"/>
      <c r="C672" s="43">
        <v>65</v>
      </c>
      <c r="D672" s="41">
        <f>'[1]W-1'!D110</f>
        <v>1300</v>
      </c>
      <c r="E672" s="41">
        <f>'[1]W-1'!E110</f>
        <v>30</v>
      </c>
      <c r="F672" s="12"/>
      <c r="G672" s="12"/>
      <c r="H672" s="7"/>
      <c r="I672" s="11"/>
    </row>
    <row r="673" spans="1:9">
      <c r="A673" s="16"/>
      <c r="B673" s="12"/>
      <c r="C673" s="43">
        <v>66</v>
      </c>
      <c r="D673" s="41">
        <f>'[1]W-1'!D111</f>
        <v>1350</v>
      </c>
      <c r="E673" s="41">
        <f>'[1]W-1'!E111</f>
        <v>32</v>
      </c>
      <c r="F673" s="12"/>
      <c r="G673" s="12"/>
      <c r="H673" s="7"/>
      <c r="I673" s="11"/>
    </row>
    <row r="674" spans="1:9">
      <c r="A674" s="16"/>
      <c r="B674" s="12"/>
      <c r="C674" s="43">
        <v>67</v>
      </c>
      <c r="D674" s="41">
        <f>'[1]W-1'!D112</f>
        <v>1350</v>
      </c>
      <c r="E674" s="41">
        <f>'[1]W-1'!E112</f>
        <v>35</v>
      </c>
      <c r="F674" s="12"/>
      <c r="G674" s="12"/>
      <c r="H674" s="7"/>
      <c r="I674" s="11"/>
    </row>
    <row r="675" spans="1:9">
      <c r="A675" s="16"/>
      <c r="B675" s="12"/>
      <c r="C675" s="43">
        <v>68</v>
      </c>
      <c r="D675" s="41">
        <f>'[1]W-1'!D113</f>
        <v>1320</v>
      </c>
      <c r="E675" s="41">
        <f>'[1]W-1'!E113</f>
        <v>35</v>
      </c>
      <c r="F675" s="12"/>
      <c r="G675" s="12"/>
      <c r="H675" s="7"/>
      <c r="I675" s="11"/>
    </row>
    <row r="676" spans="1:9">
      <c r="A676" s="16"/>
      <c r="B676" s="12"/>
      <c r="C676" s="43">
        <v>69</v>
      </c>
      <c r="D676" s="41">
        <f>'[1]W-1'!D114</f>
        <v>1280</v>
      </c>
      <c r="E676" s="41">
        <f>'[1]W-1'!E114</f>
        <v>38</v>
      </c>
      <c r="F676" s="12"/>
      <c r="G676" s="12"/>
      <c r="H676" s="7"/>
      <c r="I676" s="11"/>
    </row>
    <row r="677" spans="1:9">
      <c r="A677" s="16"/>
      <c r="B677" s="12"/>
      <c r="C677" s="43">
        <v>70</v>
      </c>
      <c r="D677" s="41">
        <f>'[1]W-1'!D115</f>
        <v>1190</v>
      </c>
      <c r="E677" s="41">
        <f>'[1]W-1'!E115</f>
        <v>32</v>
      </c>
      <c r="F677" s="12"/>
      <c r="G677" s="12"/>
      <c r="H677" s="7"/>
      <c r="I677" s="11"/>
    </row>
    <row r="678" spans="1:9">
      <c r="A678" s="16"/>
      <c r="B678" s="12"/>
      <c r="C678" s="43">
        <v>71</v>
      </c>
      <c r="D678" s="41">
        <f>'[1]W-1'!D116</f>
        <v>1060</v>
      </c>
      <c r="E678" s="41">
        <f>'[1]W-1'!E116</f>
        <v>25</v>
      </c>
      <c r="F678" s="12"/>
      <c r="G678" s="12"/>
      <c r="H678" s="7"/>
      <c r="I678" s="11"/>
    </row>
    <row r="679" spans="1:9">
      <c r="A679" s="16"/>
      <c r="B679" s="12"/>
      <c r="C679" s="43">
        <v>72</v>
      </c>
      <c r="D679" s="41">
        <f>'[1]W-1'!D117</f>
        <v>900</v>
      </c>
      <c r="E679" s="41">
        <f>'[1]W-1'!E117</f>
        <v>25</v>
      </c>
      <c r="F679" s="12"/>
      <c r="G679" s="12"/>
      <c r="H679" s="7"/>
      <c r="I679" s="11"/>
    </row>
    <row r="680" spans="1:9">
      <c r="A680" s="16"/>
      <c r="B680" s="12"/>
      <c r="C680" s="43">
        <v>73</v>
      </c>
      <c r="D680" s="41">
        <f>'[1]W-1'!D118</f>
        <v>660</v>
      </c>
      <c r="E680" s="41">
        <f>'[1]W-1'!E118</f>
        <v>30</v>
      </c>
      <c r="F680" s="12"/>
      <c r="G680" s="12"/>
      <c r="H680" s="7"/>
      <c r="I680" s="11"/>
    </row>
    <row r="681" spans="1:9">
      <c r="A681" s="16"/>
      <c r="B681" s="12"/>
      <c r="C681" s="43">
        <v>74</v>
      </c>
      <c r="D681" s="41">
        <f>'[1]W-1'!D119</f>
        <v>600</v>
      </c>
      <c r="E681" s="41">
        <f>'[1]W-1'!E119</f>
        <v>28</v>
      </c>
      <c r="F681" s="12"/>
      <c r="G681" s="12"/>
      <c r="H681" s="7"/>
      <c r="I681" s="11"/>
    </row>
    <row r="682" spans="1:9">
      <c r="A682" s="16"/>
      <c r="B682" s="12"/>
      <c r="C682" s="43">
        <v>75</v>
      </c>
      <c r="D682" s="41">
        <f>'[1]W-1'!D120</f>
        <v>580</v>
      </c>
      <c r="E682" s="41">
        <f>'[1]W-1'!E120</f>
        <v>28</v>
      </c>
      <c r="F682" s="12"/>
      <c r="G682" s="12"/>
      <c r="H682" s="7"/>
      <c r="I682" s="11"/>
    </row>
    <row r="683" spans="1:9">
      <c r="A683" s="16"/>
      <c r="B683" s="12"/>
      <c r="C683" s="43">
        <v>76</v>
      </c>
      <c r="D683" s="41">
        <f>'[1]W-1'!D121</f>
        <v>570</v>
      </c>
      <c r="E683" s="41">
        <f>'[1]W-1'!E121</f>
        <v>28</v>
      </c>
      <c r="F683" s="12"/>
      <c r="G683" s="12"/>
      <c r="H683" s="7"/>
      <c r="I683" s="11"/>
    </row>
    <row r="684" spans="1:9">
      <c r="A684" s="16"/>
      <c r="B684" s="12"/>
      <c r="C684" s="43">
        <v>77</v>
      </c>
      <c r="D684" s="41">
        <f>'[1]W-1'!D122</f>
        <v>580</v>
      </c>
      <c r="E684" s="41">
        <f>'[1]W-1'!E122</f>
        <v>28</v>
      </c>
      <c r="F684" s="12"/>
      <c r="G684" s="12"/>
      <c r="H684" s="7"/>
      <c r="I684" s="11"/>
    </row>
    <row r="685" spans="1:9">
      <c r="A685" s="16"/>
      <c r="B685" s="12"/>
      <c r="C685" s="43">
        <v>78</v>
      </c>
      <c r="D685" s="41">
        <f>'[1]W-1'!D123</f>
        <v>640</v>
      </c>
      <c r="E685" s="41">
        <f>'[1]W-1'!E123</f>
        <v>28</v>
      </c>
      <c r="F685" s="12"/>
      <c r="G685" s="12"/>
      <c r="H685" s="7"/>
      <c r="I685" s="11"/>
    </row>
    <row r="686" spans="1:9">
      <c r="A686" s="16"/>
      <c r="B686" s="12"/>
      <c r="C686" s="43">
        <v>79</v>
      </c>
      <c r="D686" s="41">
        <f>'[1]W-1'!D124</f>
        <v>780</v>
      </c>
      <c r="E686" s="41">
        <f>'[1]W-1'!E124</f>
        <v>28</v>
      </c>
      <c r="F686" s="12"/>
      <c r="G686" s="12"/>
      <c r="H686" s="7"/>
      <c r="I686" s="11"/>
    </row>
    <row r="687" spans="1:9">
      <c r="A687" s="16"/>
      <c r="B687" s="12"/>
      <c r="C687" s="43">
        <v>80</v>
      </c>
      <c r="D687" s="41">
        <f>'[1]W-1'!D125</f>
        <v>970</v>
      </c>
      <c r="E687" s="41">
        <f>'[1]W-1'!E125</f>
        <v>30</v>
      </c>
      <c r="F687" s="12"/>
      <c r="G687" s="12"/>
      <c r="H687" s="7"/>
      <c r="I687" s="11"/>
    </row>
    <row r="688" spans="1:9">
      <c r="A688" s="16"/>
      <c r="B688" s="12"/>
      <c r="C688" s="43">
        <v>81</v>
      </c>
      <c r="D688" s="41">
        <f>'[1]W-1'!D126</f>
        <v>1120</v>
      </c>
      <c r="E688" s="41">
        <f>'[1]W-1'!E126</f>
        <v>32</v>
      </c>
      <c r="F688" s="12"/>
      <c r="G688" s="12"/>
      <c r="H688" s="7"/>
      <c r="I688" s="11"/>
    </row>
    <row r="689" spans="1:9">
      <c r="A689" s="16"/>
      <c r="B689" s="12"/>
      <c r="C689" s="43">
        <v>82</v>
      </c>
      <c r="D689" s="41">
        <f>'[1]W-1'!D127</f>
        <v>1160</v>
      </c>
      <c r="E689" s="41">
        <f>'[1]W-1'!E127</f>
        <v>35</v>
      </c>
      <c r="F689" s="12"/>
      <c r="G689" s="12"/>
      <c r="H689" s="7"/>
      <c r="I689" s="11"/>
    </row>
    <row r="690" spans="1:9">
      <c r="A690" s="16"/>
      <c r="B690" s="12"/>
      <c r="C690" s="43">
        <v>83</v>
      </c>
      <c r="D690" s="41">
        <f>'[1]W-1'!D128</f>
        <v>1150</v>
      </c>
      <c r="E690" s="41">
        <f>'[1]W-1'!E128</f>
        <v>35</v>
      </c>
      <c r="F690" s="12"/>
      <c r="G690" s="12"/>
      <c r="H690" s="7"/>
      <c r="I690" s="11"/>
    </row>
    <row r="691" spans="1:9">
      <c r="A691" s="16"/>
      <c r="B691" s="12"/>
      <c r="C691" s="43">
        <v>84</v>
      </c>
      <c r="D691" s="41">
        <f>'[1]W-1'!D129</f>
        <v>1240</v>
      </c>
      <c r="E691" s="41">
        <f>'[1]W-1'!E129</f>
        <v>35</v>
      </c>
      <c r="F691" s="12"/>
      <c r="G691" s="12"/>
      <c r="H691" s="7"/>
      <c r="I691" s="11"/>
    </row>
    <row r="692" spans="1:9">
      <c r="A692" s="16"/>
      <c r="B692" s="12"/>
      <c r="C692" s="43">
        <v>85</v>
      </c>
      <c r="D692" s="41">
        <f>'[1]W-1'!D130</f>
        <v>1240</v>
      </c>
      <c r="E692" s="41">
        <f>'[1]W-1'!E130</f>
        <v>32</v>
      </c>
      <c r="F692" s="12"/>
      <c r="G692" s="12"/>
      <c r="H692" s="7"/>
      <c r="I692" s="11"/>
    </row>
    <row r="693" spans="1:9">
      <c r="A693" s="16"/>
      <c r="B693" s="12"/>
      <c r="C693" s="43">
        <v>86</v>
      </c>
      <c r="D693" s="41">
        <f>'[1]W-1'!D131</f>
        <v>1260</v>
      </c>
      <c r="E693" s="41">
        <f>'[1]W-1'!E131</f>
        <v>30</v>
      </c>
      <c r="F693" s="12"/>
      <c r="G693" s="12"/>
      <c r="H693" s="7"/>
      <c r="I693" s="11"/>
    </row>
    <row r="694" spans="1:9">
      <c r="A694" s="16"/>
      <c r="B694" s="12"/>
      <c r="C694" s="43">
        <v>87</v>
      </c>
      <c r="D694" s="41">
        <f>'[1]W-1'!D132</f>
        <v>1230</v>
      </c>
      <c r="E694" s="41">
        <f>'[1]W-1'!E132</f>
        <v>30</v>
      </c>
      <c r="F694" s="12"/>
      <c r="G694" s="12"/>
      <c r="H694" s="7"/>
      <c r="I694" s="11"/>
    </row>
    <row r="695" spans="1:9">
      <c r="A695" s="16"/>
      <c r="B695" s="12"/>
      <c r="C695" s="43">
        <v>88</v>
      </c>
      <c r="D695" s="41">
        <f>'[1]W-1'!D133</f>
        <v>1240</v>
      </c>
      <c r="E695" s="41">
        <f>'[1]W-1'!E133</f>
        <v>30</v>
      </c>
      <c r="F695" s="12"/>
      <c r="G695" s="12"/>
      <c r="H695" s="7"/>
      <c r="I695" s="11"/>
    </row>
    <row r="696" spans="1:9">
      <c r="A696" s="16"/>
      <c r="B696" s="12"/>
      <c r="C696" s="43">
        <v>89</v>
      </c>
      <c r="D696" s="41">
        <f>'[1]W-1'!D134</f>
        <v>1300</v>
      </c>
      <c r="E696" s="41">
        <f>'[1]W-1'!E134</f>
        <v>30</v>
      </c>
      <c r="F696" s="12"/>
      <c r="G696" s="12"/>
      <c r="H696" s="7"/>
      <c r="I696" s="11"/>
    </row>
    <row r="697" spans="1:9">
      <c r="A697" s="16"/>
      <c r="B697" s="12"/>
      <c r="C697" s="43">
        <v>90</v>
      </c>
      <c r="D697" s="41">
        <f>'[1]W-1'!D135</f>
        <v>1350</v>
      </c>
      <c r="E697" s="41">
        <f>'[1]W-1'!E135</f>
        <v>32</v>
      </c>
      <c r="F697" s="12"/>
      <c r="G697" s="12"/>
      <c r="H697" s="7"/>
      <c r="I697" s="11"/>
    </row>
    <row r="698" spans="1:9">
      <c r="A698" s="16"/>
      <c r="B698" s="12"/>
      <c r="C698" s="43">
        <v>91</v>
      </c>
      <c r="D698" s="41">
        <f>'[1]W-1'!D136</f>
        <v>1350</v>
      </c>
      <c r="E698" s="41">
        <f>'[1]W-1'!E136</f>
        <v>35</v>
      </c>
      <c r="F698" s="12"/>
      <c r="G698" s="12"/>
      <c r="H698" s="7"/>
      <c r="I698" s="11"/>
    </row>
    <row r="699" spans="1:9">
      <c r="A699" s="16"/>
      <c r="B699" s="12"/>
      <c r="C699" s="43">
        <v>92</v>
      </c>
      <c r="D699" s="41">
        <f>'[1]W-1'!D137</f>
        <v>1320</v>
      </c>
      <c r="E699" s="41">
        <f>'[1]W-1'!E137</f>
        <v>35</v>
      </c>
      <c r="F699" s="12"/>
      <c r="G699" s="12"/>
      <c r="H699" s="7"/>
      <c r="I699" s="11"/>
    </row>
    <row r="700" spans="1:9">
      <c r="A700" s="16"/>
      <c r="B700" s="12"/>
      <c r="C700" s="43">
        <v>93</v>
      </c>
      <c r="D700" s="41">
        <f>'[1]W-1'!D138</f>
        <v>1280</v>
      </c>
      <c r="E700" s="41">
        <f>'[1]W-1'!E138</f>
        <v>38</v>
      </c>
      <c r="F700" s="12"/>
      <c r="G700" s="12"/>
      <c r="H700" s="7"/>
      <c r="I700" s="11"/>
    </row>
    <row r="701" spans="1:9">
      <c r="A701" s="16"/>
      <c r="B701" s="12"/>
      <c r="C701" s="43">
        <v>94</v>
      </c>
      <c r="D701" s="41">
        <f>'[1]W-1'!D139</f>
        <v>1190</v>
      </c>
      <c r="E701" s="41">
        <f>'[1]W-1'!E139</f>
        <v>32</v>
      </c>
      <c r="F701" s="12"/>
      <c r="G701" s="12"/>
      <c r="H701" s="7"/>
      <c r="I701" s="11"/>
    </row>
    <row r="702" spans="1:9">
      <c r="A702" s="16"/>
      <c r="B702" s="12"/>
      <c r="C702" s="43">
        <v>95</v>
      </c>
      <c r="D702" s="41">
        <f>'[1]W-1'!D140</f>
        <v>1060</v>
      </c>
      <c r="E702" s="41">
        <f>'[1]W-1'!E140</f>
        <v>25</v>
      </c>
      <c r="F702" s="12"/>
      <c r="G702" s="12"/>
      <c r="H702" s="7"/>
      <c r="I702" s="11"/>
    </row>
    <row r="703" spans="1:9">
      <c r="A703" s="16"/>
      <c r="B703" s="12"/>
      <c r="C703" s="43">
        <v>96</v>
      </c>
      <c r="D703" s="41">
        <f>'[1]W-1'!D141</f>
        <v>900</v>
      </c>
      <c r="E703" s="41">
        <f>'[1]W-1'!E141</f>
        <v>25</v>
      </c>
      <c r="F703" s="12"/>
      <c r="G703" s="12"/>
      <c r="H703" s="7"/>
      <c r="I703" s="11"/>
    </row>
    <row r="704" spans="1:9">
      <c r="A704" s="16"/>
      <c r="B704" s="12"/>
      <c r="C704" s="43">
        <v>97</v>
      </c>
      <c r="D704" s="41">
        <f>'[1]W-1'!D142</f>
        <v>660</v>
      </c>
      <c r="E704" s="41">
        <f>'[1]W-1'!E142</f>
        <v>30</v>
      </c>
      <c r="F704" s="12"/>
      <c r="G704" s="12"/>
      <c r="H704" s="7"/>
      <c r="I704" s="11"/>
    </row>
    <row r="705" spans="1:9">
      <c r="A705" s="16"/>
      <c r="B705" s="12"/>
      <c r="C705" s="43">
        <v>98</v>
      </c>
      <c r="D705" s="41">
        <f>'[1]W-1'!D143</f>
        <v>600</v>
      </c>
      <c r="E705" s="41">
        <f>'[1]W-1'!E143</f>
        <v>28</v>
      </c>
      <c r="F705" s="12"/>
      <c r="G705" s="12"/>
      <c r="H705" s="7"/>
      <c r="I705" s="11"/>
    </row>
    <row r="706" spans="1:9">
      <c r="A706" s="16"/>
      <c r="B706" s="12"/>
      <c r="C706" s="43">
        <v>99</v>
      </c>
      <c r="D706" s="41">
        <f>'[1]W-1'!D144</f>
        <v>580</v>
      </c>
      <c r="E706" s="41">
        <f>'[1]W-1'!E144</f>
        <v>28</v>
      </c>
      <c r="F706" s="12"/>
      <c r="G706" s="12"/>
      <c r="H706" s="7"/>
      <c r="I706" s="11"/>
    </row>
    <row r="707" spans="1:9">
      <c r="A707" s="16"/>
      <c r="B707" s="12"/>
      <c r="C707" s="43">
        <v>100</v>
      </c>
      <c r="D707" s="41">
        <f>'[1]W-1'!D145</f>
        <v>570</v>
      </c>
      <c r="E707" s="41">
        <f>'[1]W-1'!E145</f>
        <v>28</v>
      </c>
      <c r="F707" s="12"/>
      <c r="G707" s="12"/>
      <c r="H707" s="7"/>
      <c r="I707" s="11"/>
    </row>
    <row r="708" spans="1:9">
      <c r="A708" s="16"/>
      <c r="B708" s="12"/>
      <c r="C708" s="43">
        <v>101</v>
      </c>
      <c r="D708" s="41">
        <f>'[1]W-1'!D146</f>
        <v>580</v>
      </c>
      <c r="E708" s="41">
        <f>'[1]W-1'!E146</f>
        <v>28</v>
      </c>
      <c r="F708" s="12"/>
      <c r="G708" s="12"/>
      <c r="H708" s="7"/>
      <c r="I708" s="11"/>
    </row>
    <row r="709" spans="1:9">
      <c r="A709" s="16"/>
      <c r="B709" s="12"/>
      <c r="C709" s="43">
        <v>102</v>
      </c>
      <c r="D709" s="41">
        <f>'[1]W-1'!D147</f>
        <v>640</v>
      </c>
      <c r="E709" s="41">
        <f>'[1]W-1'!E147</f>
        <v>28</v>
      </c>
      <c r="F709" s="12"/>
      <c r="G709" s="12"/>
      <c r="H709" s="7"/>
      <c r="I709" s="11"/>
    </row>
    <row r="710" spans="1:9">
      <c r="A710" s="16"/>
      <c r="B710" s="12"/>
      <c r="C710" s="43">
        <v>103</v>
      </c>
      <c r="D710" s="41">
        <f>'[1]W-1'!D148</f>
        <v>780</v>
      </c>
      <c r="E710" s="41">
        <f>'[1]W-1'!E148</f>
        <v>28</v>
      </c>
      <c r="F710" s="12"/>
      <c r="G710" s="12"/>
      <c r="H710" s="7"/>
      <c r="I710" s="11"/>
    </row>
    <row r="711" spans="1:9">
      <c r="A711" s="16"/>
      <c r="B711" s="12"/>
      <c r="C711" s="43">
        <v>104</v>
      </c>
      <c r="D711" s="41">
        <f>'[1]W-1'!D149</f>
        <v>970</v>
      </c>
      <c r="E711" s="41">
        <f>'[1]W-1'!E149</f>
        <v>30</v>
      </c>
      <c r="F711" s="12"/>
      <c r="G711" s="12"/>
      <c r="H711" s="7"/>
      <c r="I711" s="11"/>
    </row>
    <row r="712" spans="1:9">
      <c r="A712" s="16"/>
      <c r="B712" s="12"/>
      <c r="C712" s="43">
        <v>105</v>
      </c>
      <c r="D712" s="41">
        <f>'[1]W-1'!D150</f>
        <v>1120</v>
      </c>
      <c r="E712" s="41">
        <f>'[1]W-1'!E150</f>
        <v>32</v>
      </c>
      <c r="F712" s="12"/>
      <c r="G712" s="12"/>
      <c r="H712" s="7"/>
      <c r="I712" s="11"/>
    </row>
    <row r="713" spans="1:9">
      <c r="A713" s="16"/>
      <c r="B713" s="12"/>
      <c r="C713" s="43">
        <v>106</v>
      </c>
      <c r="D713" s="41">
        <f>'[1]W-1'!D151</f>
        <v>1160</v>
      </c>
      <c r="E713" s="41">
        <f>'[1]W-1'!E151</f>
        <v>35</v>
      </c>
      <c r="F713" s="12"/>
      <c r="G713" s="12"/>
      <c r="H713" s="7"/>
      <c r="I713" s="11"/>
    </row>
    <row r="714" spans="1:9">
      <c r="A714" s="16"/>
      <c r="B714" s="12"/>
      <c r="C714" s="43">
        <v>107</v>
      </c>
      <c r="D714" s="41">
        <f>'[1]W-1'!D152</f>
        <v>1150</v>
      </c>
      <c r="E714" s="41">
        <f>'[1]W-1'!E152</f>
        <v>35</v>
      </c>
      <c r="F714" s="12"/>
      <c r="G714" s="12"/>
      <c r="H714" s="7"/>
      <c r="I714" s="11"/>
    </row>
    <row r="715" spans="1:9">
      <c r="A715" s="16"/>
      <c r="B715" s="12"/>
      <c r="C715" s="43">
        <v>108</v>
      </c>
      <c r="D715" s="41">
        <f>'[1]W-1'!D153</f>
        <v>1240</v>
      </c>
      <c r="E715" s="41">
        <f>'[1]W-1'!E153</f>
        <v>35</v>
      </c>
      <c r="F715" s="12"/>
      <c r="G715" s="12"/>
      <c r="H715" s="7"/>
      <c r="I715" s="11"/>
    </row>
    <row r="716" spans="1:9">
      <c r="A716" s="16"/>
      <c r="B716" s="12"/>
      <c r="C716" s="43">
        <v>109</v>
      </c>
      <c r="D716" s="41">
        <f>'[1]W-1'!D154</f>
        <v>1240</v>
      </c>
      <c r="E716" s="41">
        <f>'[1]W-1'!E154</f>
        <v>32</v>
      </c>
      <c r="F716" s="12"/>
      <c r="G716" s="12"/>
      <c r="H716" s="7"/>
      <c r="I716" s="11"/>
    </row>
    <row r="717" spans="1:9">
      <c r="A717" s="16"/>
      <c r="B717" s="12"/>
      <c r="C717" s="43">
        <v>110</v>
      </c>
      <c r="D717" s="41">
        <f>'[1]W-1'!D155</f>
        <v>1260</v>
      </c>
      <c r="E717" s="41">
        <f>'[1]W-1'!E155</f>
        <v>30</v>
      </c>
      <c r="F717" s="12"/>
      <c r="G717" s="12"/>
      <c r="H717" s="7"/>
      <c r="I717" s="11"/>
    </row>
    <row r="718" spans="1:9">
      <c r="A718" s="16"/>
      <c r="B718" s="12"/>
      <c r="C718" s="43">
        <v>111</v>
      </c>
      <c r="D718" s="41">
        <f>'[1]W-1'!D156</f>
        <v>1230</v>
      </c>
      <c r="E718" s="41">
        <f>'[1]W-1'!E156</f>
        <v>30</v>
      </c>
      <c r="F718" s="12"/>
      <c r="G718" s="12"/>
      <c r="H718" s="7"/>
      <c r="I718" s="11"/>
    </row>
    <row r="719" spans="1:9">
      <c r="A719" s="16"/>
      <c r="B719" s="12"/>
      <c r="C719" s="43">
        <v>112</v>
      </c>
      <c r="D719" s="41">
        <f>'[1]W-1'!D157</f>
        <v>1240</v>
      </c>
      <c r="E719" s="41">
        <f>'[1]W-1'!E157</f>
        <v>30</v>
      </c>
      <c r="F719" s="12"/>
      <c r="G719" s="12"/>
      <c r="H719" s="7"/>
      <c r="I719" s="11"/>
    </row>
    <row r="720" spans="1:9">
      <c r="A720" s="16"/>
      <c r="B720" s="12"/>
      <c r="C720" s="43">
        <v>113</v>
      </c>
      <c r="D720" s="41">
        <f>'[1]W-1'!D158</f>
        <v>1300</v>
      </c>
      <c r="E720" s="41">
        <f>'[1]W-1'!E158</f>
        <v>30</v>
      </c>
      <c r="F720" s="12"/>
      <c r="G720" s="12"/>
      <c r="H720" s="7"/>
      <c r="I720" s="11"/>
    </row>
    <row r="721" spans="1:9">
      <c r="A721" s="16"/>
      <c r="B721" s="12"/>
      <c r="C721" s="43">
        <v>114</v>
      </c>
      <c r="D721" s="41">
        <f>'[1]W-1'!D159</f>
        <v>1350</v>
      </c>
      <c r="E721" s="41">
        <f>'[1]W-1'!E159</f>
        <v>32</v>
      </c>
      <c r="F721" s="12"/>
      <c r="G721" s="12"/>
      <c r="H721" s="7"/>
      <c r="I721" s="11"/>
    </row>
    <row r="722" spans="1:9">
      <c r="A722" s="16"/>
      <c r="B722" s="12"/>
      <c r="C722" s="43">
        <v>115</v>
      </c>
      <c r="D722" s="41">
        <f>'[1]W-1'!D160</f>
        <v>1350</v>
      </c>
      <c r="E722" s="41">
        <f>'[1]W-1'!E160</f>
        <v>35</v>
      </c>
      <c r="F722" s="12"/>
      <c r="G722" s="12"/>
      <c r="H722" s="7"/>
      <c r="I722" s="11"/>
    </row>
    <row r="723" spans="1:9">
      <c r="A723" s="16"/>
      <c r="B723" s="12"/>
      <c r="C723" s="43">
        <v>116</v>
      </c>
      <c r="D723" s="41">
        <f>'[1]W-1'!D161</f>
        <v>1320</v>
      </c>
      <c r="E723" s="41">
        <f>'[1]W-1'!E161</f>
        <v>35</v>
      </c>
      <c r="F723" s="12"/>
      <c r="G723" s="12"/>
      <c r="H723" s="7"/>
      <c r="I723" s="11"/>
    </row>
    <row r="724" spans="1:9">
      <c r="A724" s="16"/>
      <c r="B724" s="12"/>
      <c r="C724" s="43">
        <v>117</v>
      </c>
      <c r="D724" s="41">
        <f>'[1]W-1'!D162</f>
        <v>1280</v>
      </c>
      <c r="E724" s="41">
        <f>'[1]W-1'!E162</f>
        <v>38</v>
      </c>
      <c r="F724" s="12"/>
      <c r="G724" s="12"/>
      <c r="H724" s="7"/>
      <c r="I724" s="11"/>
    </row>
    <row r="725" spans="1:9">
      <c r="A725" s="16"/>
      <c r="B725" s="12"/>
      <c r="C725" s="43">
        <v>118</v>
      </c>
      <c r="D725" s="41">
        <f>'[1]W-1'!D163</f>
        <v>1190</v>
      </c>
      <c r="E725" s="41">
        <f>'[1]W-1'!E163</f>
        <v>32</v>
      </c>
      <c r="F725" s="12"/>
      <c r="G725" s="12"/>
      <c r="H725" s="7"/>
      <c r="I725" s="11"/>
    </row>
    <row r="726" spans="1:9">
      <c r="A726" s="16"/>
      <c r="B726" s="12"/>
      <c r="C726" s="43">
        <v>119</v>
      </c>
      <c r="D726" s="41">
        <f>'[1]W-1'!D164</f>
        <v>1060</v>
      </c>
      <c r="E726" s="41">
        <f>'[1]W-1'!E164</f>
        <v>25</v>
      </c>
      <c r="F726" s="12"/>
      <c r="G726" s="12"/>
      <c r="H726" s="7"/>
      <c r="I726" s="11"/>
    </row>
    <row r="727" spans="1:9">
      <c r="A727" s="16"/>
      <c r="B727" s="12"/>
      <c r="C727" s="43">
        <v>120</v>
      </c>
      <c r="D727" s="41">
        <f>'[1]W-1'!D165</f>
        <v>900</v>
      </c>
      <c r="E727" s="41">
        <f>'[1]W-1'!E165</f>
        <v>25</v>
      </c>
      <c r="F727" s="12"/>
      <c r="G727" s="12"/>
      <c r="H727" s="7"/>
      <c r="I727" s="11"/>
    </row>
    <row r="728" spans="1:9">
      <c r="A728" s="16"/>
      <c r="B728" s="12"/>
      <c r="C728" s="43">
        <v>121</v>
      </c>
      <c r="D728" s="41">
        <f>'[1]W-1'!D166</f>
        <v>660</v>
      </c>
      <c r="E728" s="41">
        <f>'[1]W-1'!E166</f>
        <v>30</v>
      </c>
      <c r="F728" s="12"/>
      <c r="G728" s="12"/>
      <c r="H728" s="7"/>
      <c r="I728" s="11"/>
    </row>
    <row r="729" spans="1:9">
      <c r="A729" s="16"/>
      <c r="B729" s="12"/>
      <c r="C729" s="43">
        <v>122</v>
      </c>
      <c r="D729" s="41">
        <f>'[1]W-1'!D167</f>
        <v>600</v>
      </c>
      <c r="E729" s="41">
        <f>'[1]W-1'!E167</f>
        <v>28</v>
      </c>
      <c r="F729" s="12"/>
      <c r="G729" s="12"/>
      <c r="H729" s="7"/>
      <c r="I729" s="11"/>
    </row>
    <row r="730" spans="1:9">
      <c r="A730" s="16"/>
      <c r="B730" s="12"/>
      <c r="C730" s="43">
        <v>123</v>
      </c>
      <c r="D730" s="41">
        <f>'[1]W-1'!D168</f>
        <v>580</v>
      </c>
      <c r="E730" s="41">
        <f>'[1]W-1'!E168</f>
        <v>28</v>
      </c>
      <c r="F730" s="12"/>
      <c r="G730" s="12"/>
      <c r="H730" s="7"/>
      <c r="I730" s="11"/>
    </row>
    <row r="731" spans="1:9">
      <c r="A731" s="16"/>
      <c r="B731" s="12"/>
      <c r="C731" s="43">
        <v>124</v>
      </c>
      <c r="D731" s="41">
        <f>'[1]W-1'!D169</f>
        <v>570</v>
      </c>
      <c r="E731" s="41">
        <f>'[1]W-1'!E169</f>
        <v>28</v>
      </c>
      <c r="F731" s="12"/>
      <c r="G731" s="12"/>
      <c r="H731" s="7"/>
      <c r="I731" s="11"/>
    </row>
    <row r="732" spans="1:9">
      <c r="A732" s="16"/>
      <c r="B732" s="12"/>
      <c r="C732" s="43">
        <v>125</v>
      </c>
      <c r="D732" s="41">
        <f>'[1]W-1'!D170</f>
        <v>580</v>
      </c>
      <c r="E732" s="41">
        <f>'[1]W-1'!E170</f>
        <v>28</v>
      </c>
      <c r="F732" s="12"/>
      <c r="G732" s="12"/>
      <c r="H732" s="7"/>
      <c r="I732" s="11"/>
    </row>
    <row r="733" spans="1:9">
      <c r="A733" s="16"/>
      <c r="B733" s="12"/>
      <c r="C733" s="43">
        <v>126</v>
      </c>
      <c r="D733" s="41">
        <f>'[1]W-1'!D171</f>
        <v>640</v>
      </c>
      <c r="E733" s="41">
        <f>'[1]W-1'!E171</f>
        <v>28</v>
      </c>
      <c r="F733" s="12"/>
      <c r="G733" s="12"/>
      <c r="H733" s="7"/>
      <c r="I733" s="11"/>
    </row>
    <row r="734" spans="1:9">
      <c r="A734" s="16"/>
      <c r="B734" s="12"/>
      <c r="C734" s="43">
        <v>127</v>
      </c>
      <c r="D734" s="41">
        <f>'[1]W-1'!D172</f>
        <v>780</v>
      </c>
      <c r="E734" s="41">
        <f>'[1]W-1'!E172</f>
        <v>28</v>
      </c>
      <c r="F734" s="12"/>
      <c r="G734" s="12"/>
      <c r="H734" s="7"/>
      <c r="I734" s="11"/>
    </row>
    <row r="735" spans="1:9">
      <c r="A735" s="16"/>
      <c r="B735" s="12"/>
      <c r="C735" s="43">
        <v>128</v>
      </c>
      <c r="D735" s="41">
        <f>'[1]W-1'!D173</f>
        <v>970</v>
      </c>
      <c r="E735" s="41">
        <f>'[1]W-1'!E173</f>
        <v>30</v>
      </c>
      <c r="F735" s="12"/>
      <c r="G735" s="12"/>
      <c r="H735" s="7"/>
      <c r="I735" s="11"/>
    </row>
    <row r="736" spans="1:9">
      <c r="A736" s="16"/>
      <c r="B736" s="12"/>
      <c r="C736" s="43">
        <v>129</v>
      </c>
      <c r="D736" s="41">
        <f>'[1]W-1'!D174</f>
        <v>1120</v>
      </c>
      <c r="E736" s="41">
        <f>'[1]W-1'!E174</f>
        <v>32</v>
      </c>
      <c r="F736" s="12"/>
      <c r="G736" s="12"/>
      <c r="H736" s="7"/>
      <c r="I736" s="11"/>
    </row>
    <row r="737" spans="1:9">
      <c r="A737" s="16"/>
      <c r="B737" s="12"/>
      <c r="C737" s="43">
        <v>130</v>
      </c>
      <c r="D737" s="41">
        <f>'[1]W-1'!D175</f>
        <v>1160</v>
      </c>
      <c r="E737" s="41">
        <f>'[1]W-1'!E175</f>
        <v>35</v>
      </c>
      <c r="F737" s="12"/>
      <c r="G737" s="12"/>
      <c r="H737" s="7"/>
      <c r="I737" s="11"/>
    </row>
    <row r="738" spans="1:9">
      <c r="A738" s="16"/>
      <c r="B738" s="12"/>
      <c r="C738" s="43">
        <v>131</v>
      </c>
      <c r="D738" s="41">
        <f>'[1]W-1'!D176</f>
        <v>1150</v>
      </c>
      <c r="E738" s="41">
        <f>'[1]W-1'!E176</f>
        <v>35</v>
      </c>
      <c r="F738" s="12"/>
      <c r="G738" s="12"/>
      <c r="H738" s="7"/>
      <c r="I738" s="11"/>
    </row>
    <row r="739" spans="1:9">
      <c r="A739" s="16"/>
      <c r="B739" s="12"/>
      <c r="C739" s="43">
        <v>132</v>
      </c>
      <c r="D739" s="41">
        <f>'[1]W-1'!D177</f>
        <v>1240</v>
      </c>
      <c r="E739" s="41">
        <f>'[1]W-1'!E177</f>
        <v>35</v>
      </c>
      <c r="F739" s="12"/>
      <c r="G739" s="12"/>
      <c r="H739" s="7"/>
      <c r="I739" s="11"/>
    </row>
    <row r="740" spans="1:9">
      <c r="A740" s="16"/>
      <c r="B740" s="12"/>
      <c r="C740" s="43">
        <v>133</v>
      </c>
      <c r="D740" s="41">
        <f>'[1]W-1'!D178</f>
        <v>1240</v>
      </c>
      <c r="E740" s="41">
        <f>'[1]W-1'!E178</f>
        <v>32</v>
      </c>
      <c r="F740" s="12"/>
      <c r="G740" s="12"/>
      <c r="H740" s="7"/>
      <c r="I740" s="11"/>
    </row>
    <row r="741" spans="1:9">
      <c r="A741" s="16"/>
      <c r="B741" s="12"/>
      <c r="C741" s="43">
        <v>134</v>
      </c>
      <c r="D741" s="41">
        <f>'[1]W-1'!D179</f>
        <v>1260</v>
      </c>
      <c r="E741" s="41">
        <f>'[1]W-1'!E179</f>
        <v>30</v>
      </c>
      <c r="F741" s="12"/>
      <c r="G741" s="12"/>
      <c r="H741" s="7"/>
      <c r="I741" s="11"/>
    </row>
    <row r="742" spans="1:9">
      <c r="A742" s="16"/>
      <c r="B742" s="12"/>
      <c r="C742" s="43">
        <v>135</v>
      </c>
      <c r="D742" s="41">
        <f>'[1]W-1'!D180</f>
        <v>1230</v>
      </c>
      <c r="E742" s="41">
        <f>'[1]W-1'!E180</f>
        <v>30</v>
      </c>
      <c r="F742" s="12"/>
      <c r="G742" s="12"/>
      <c r="H742" s="7"/>
      <c r="I742" s="11"/>
    </row>
    <row r="743" spans="1:9">
      <c r="A743" s="16"/>
      <c r="B743" s="12"/>
      <c r="C743" s="43">
        <v>136</v>
      </c>
      <c r="D743" s="41">
        <f>'[1]W-1'!D181</f>
        <v>1240</v>
      </c>
      <c r="E743" s="41">
        <f>'[1]W-1'!E181</f>
        <v>30</v>
      </c>
      <c r="F743" s="12"/>
      <c r="G743" s="12"/>
      <c r="H743" s="7"/>
      <c r="I743" s="11"/>
    </row>
    <row r="744" spans="1:9">
      <c r="A744" s="16"/>
      <c r="B744" s="12"/>
      <c r="C744" s="43">
        <v>137</v>
      </c>
      <c r="D744" s="41">
        <f>'[1]W-1'!D182</f>
        <v>1300</v>
      </c>
      <c r="E744" s="41">
        <f>'[1]W-1'!E182</f>
        <v>30</v>
      </c>
      <c r="F744" s="12"/>
      <c r="G744" s="12"/>
      <c r="H744" s="7"/>
      <c r="I744" s="11"/>
    </row>
    <row r="745" spans="1:9">
      <c r="A745" s="16"/>
      <c r="B745" s="12"/>
      <c r="C745" s="43">
        <v>138</v>
      </c>
      <c r="D745" s="41">
        <f>'[1]W-1'!D183</f>
        <v>1350</v>
      </c>
      <c r="E745" s="41">
        <f>'[1]W-1'!E183</f>
        <v>32</v>
      </c>
      <c r="F745" s="12"/>
      <c r="G745" s="12"/>
      <c r="H745" s="7"/>
      <c r="I745" s="11"/>
    </row>
    <row r="746" spans="1:9">
      <c r="A746" s="16"/>
      <c r="B746" s="12"/>
      <c r="C746" s="43">
        <v>139</v>
      </c>
      <c r="D746" s="41">
        <f>'[1]W-1'!D184</f>
        <v>1350</v>
      </c>
      <c r="E746" s="41">
        <f>'[1]W-1'!E184</f>
        <v>35</v>
      </c>
      <c r="F746" s="12"/>
      <c r="G746" s="12"/>
      <c r="H746" s="7"/>
      <c r="I746" s="11"/>
    </row>
    <row r="747" spans="1:9">
      <c r="A747" s="16"/>
      <c r="B747" s="12"/>
      <c r="C747" s="43">
        <v>140</v>
      </c>
      <c r="D747" s="41">
        <f>'[1]W-1'!D185</f>
        <v>1320</v>
      </c>
      <c r="E747" s="41">
        <f>'[1]W-1'!E185</f>
        <v>35</v>
      </c>
      <c r="F747" s="12"/>
      <c r="G747" s="12"/>
      <c r="H747" s="7"/>
      <c r="I747" s="11"/>
    </row>
    <row r="748" spans="1:9">
      <c r="A748" s="16"/>
      <c r="B748" s="12"/>
      <c r="C748" s="43">
        <v>141</v>
      </c>
      <c r="D748" s="41">
        <f>'[1]W-1'!D186</f>
        <v>1280</v>
      </c>
      <c r="E748" s="41">
        <f>'[1]W-1'!E186</f>
        <v>38</v>
      </c>
      <c r="F748" s="12"/>
      <c r="G748" s="12"/>
      <c r="H748" s="7"/>
      <c r="I748" s="11"/>
    </row>
    <row r="749" spans="1:9">
      <c r="A749" s="16"/>
      <c r="B749" s="12"/>
      <c r="C749" s="43">
        <v>142</v>
      </c>
      <c r="D749" s="41">
        <f>'[1]W-1'!D187</f>
        <v>1190</v>
      </c>
      <c r="E749" s="41">
        <f>'[1]W-1'!E187</f>
        <v>32</v>
      </c>
      <c r="F749" s="12"/>
      <c r="G749" s="12"/>
      <c r="H749" s="7"/>
      <c r="I749" s="11"/>
    </row>
    <row r="750" spans="1:9">
      <c r="A750" s="16"/>
      <c r="B750" s="12"/>
      <c r="C750" s="43">
        <v>143</v>
      </c>
      <c r="D750" s="41">
        <f>'[1]W-1'!D188</f>
        <v>1060</v>
      </c>
      <c r="E750" s="41">
        <f>'[1]W-1'!E188</f>
        <v>25</v>
      </c>
      <c r="F750" s="12"/>
      <c r="G750" s="12"/>
      <c r="H750" s="7"/>
      <c r="I750" s="11"/>
    </row>
    <row r="751" spans="1:9">
      <c r="A751" s="16"/>
      <c r="B751" s="12"/>
      <c r="C751" s="43">
        <v>144</v>
      </c>
      <c r="D751" s="41">
        <f>'[1]W-1'!D189</f>
        <v>900</v>
      </c>
      <c r="E751" s="41">
        <f>'[1]W-1'!E189</f>
        <v>25</v>
      </c>
      <c r="F751" s="12"/>
      <c r="G751" s="12"/>
      <c r="H751" s="7"/>
      <c r="I751" s="11"/>
    </row>
    <row r="752" spans="1:9">
      <c r="A752" s="16"/>
      <c r="B752" s="12"/>
      <c r="C752" s="43">
        <v>145</v>
      </c>
      <c r="D752" s="41">
        <f>'[1]W-1'!D190</f>
        <v>660</v>
      </c>
      <c r="E752" s="41">
        <f>'[1]W-1'!E190</f>
        <v>30</v>
      </c>
      <c r="F752" s="12"/>
      <c r="G752" s="12"/>
      <c r="H752" s="7"/>
      <c r="I752" s="11"/>
    </row>
    <row r="753" spans="1:9">
      <c r="A753" s="16"/>
      <c r="B753" s="12"/>
      <c r="C753" s="43">
        <v>146</v>
      </c>
      <c r="D753" s="41">
        <f>'[1]W-1'!D191</f>
        <v>600</v>
      </c>
      <c r="E753" s="41">
        <f>'[1]W-1'!E191</f>
        <v>28</v>
      </c>
      <c r="F753" s="12"/>
      <c r="G753" s="12"/>
      <c r="H753" s="7"/>
      <c r="I753" s="11"/>
    </row>
    <row r="754" spans="1:9">
      <c r="A754" s="16"/>
      <c r="B754" s="12"/>
      <c r="C754" s="43">
        <v>147</v>
      </c>
      <c r="D754" s="41">
        <f>'[1]W-1'!D192</f>
        <v>580</v>
      </c>
      <c r="E754" s="41">
        <f>'[1]W-1'!E192</f>
        <v>28</v>
      </c>
      <c r="F754" s="12"/>
      <c r="G754" s="12"/>
      <c r="H754" s="7"/>
      <c r="I754" s="11"/>
    </row>
    <row r="755" spans="1:9">
      <c r="A755" s="16"/>
      <c r="B755" s="12"/>
      <c r="C755" s="43">
        <v>148</v>
      </c>
      <c r="D755" s="41">
        <f>'[1]W-1'!D193</f>
        <v>570</v>
      </c>
      <c r="E755" s="41">
        <f>'[1]W-1'!E193</f>
        <v>28</v>
      </c>
      <c r="F755" s="12"/>
      <c r="G755" s="12"/>
      <c r="H755" s="7"/>
      <c r="I755" s="11"/>
    </row>
    <row r="756" spans="1:9">
      <c r="A756" s="16"/>
      <c r="B756" s="12"/>
      <c r="C756" s="43">
        <v>149</v>
      </c>
      <c r="D756" s="41">
        <f>'[1]W-1'!D194</f>
        <v>580</v>
      </c>
      <c r="E756" s="41">
        <f>'[1]W-1'!E194</f>
        <v>28</v>
      </c>
      <c r="F756" s="12"/>
      <c r="G756" s="12"/>
      <c r="H756" s="7"/>
      <c r="I756" s="11"/>
    </row>
    <row r="757" spans="1:9">
      <c r="A757" s="16"/>
      <c r="B757" s="12"/>
      <c r="C757" s="43">
        <v>150</v>
      </c>
      <c r="D757" s="41">
        <f>'[1]W-1'!D195</f>
        <v>640</v>
      </c>
      <c r="E757" s="41">
        <f>'[1]W-1'!E195</f>
        <v>28</v>
      </c>
      <c r="F757" s="12"/>
      <c r="G757" s="12"/>
      <c r="H757" s="7"/>
      <c r="I757" s="11"/>
    </row>
    <row r="758" spans="1:9">
      <c r="A758" s="16"/>
      <c r="B758" s="12"/>
      <c r="C758" s="43">
        <v>151</v>
      </c>
      <c r="D758" s="41">
        <f>'[1]W-1'!D196</f>
        <v>780</v>
      </c>
      <c r="E758" s="41">
        <f>'[1]W-1'!E196</f>
        <v>28</v>
      </c>
      <c r="F758" s="12"/>
      <c r="G758" s="12"/>
      <c r="H758" s="7"/>
      <c r="I758" s="11"/>
    </row>
    <row r="759" spans="1:9">
      <c r="A759" s="16"/>
      <c r="B759" s="12"/>
      <c r="C759" s="43">
        <v>152</v>
      </c>
      <c r="D759" s="41">
        <f>'[1]W-1'!D197</f>
        <v>970</v>
      </c>
      <c r="E759" s="41">
        <f>'[1]W-1'!E197</f>
        <v>30</v>
      </c>
      <c r="F759" s="12"/>
      <c r="G759" s="12"/>
      <c r="H759" s="7"/>
      <c r="I759" s="11"/>
    </row>
    <row r="760" spans="1:9">
      <c r="A760" s="16"/>
      <c r="B760" s="12"/>
      <c r="C760" s="43">
        <v>153</v>
      </c>
      <c r="D760" s="41">
        <f>'[1]W-1'!D198</f>
        <v>1120</v>
      </c>
      <c r="E760" s="41">
        <f>'[1]W-1'!E198</f>
        <v>32</v>
      </c>
      <c r="F760" s="12"/>
      <c r="G760" s="12"/>
      <c r="H760" s="7"/>
      <c r="I760" s="11"/>
    </row>
    <row r="761" spans="1:9">
      <c r="A761" s="16"/>
      <c r="B761" s="12"/>
      <c r="C761" s="43">
        <v>154</v>
      </c>
      <c r="D761" s="41">
        <f>'[1]W-1'!D199</f>
        <v>1160</v>
      </c>
      <c r="E761" s="41">
        <f>'[1]W-1'!E199</f>
        <v>35</v>
      </c>
      <c r="F761" s="12"/>
      <c r="G761" s="12"/>
      <c r="H761" s="7"/>
      <c r="I761" s="11"/>
    </row>
    <row r="762" spans="1:9">
      <c r="A762" s="16"/>
      <c r="B762" s="12"/>
      <c r="C762" s="43">
        <v>155</v>
      </c>
      <c r="D762" s="41">
        <f>'[1]W-1'!D200</f>
        <v>1150</v>
      </c>
      <c r="E762" s="41">
        <f>'[1]W-1'!E200</f>
        <v>35</v>
      </c>
      <c r="F762" s="12"/>
      <c r="G762" s="12"/>
      <c r="H762" s="7"/>
      <c r="I762" s="11"/>
    </row>
    <row r="763" spans="1:9">
      <c r="A763" s="16"/>
      <c r="B763" s="12"/>
      <c r="C763" s="43">
        <v>156</v>
      </c>
      <c r="D763" s="41">
        <f>'[1]W-1'!D201</f>
        <v>1240</v>
      </c>
      <c r="E763" s="41">
        <f>'[1]W-1'!E201</f>
        <v>35</v>
      </c>
      <c r="F763" s="12"/>
      <c r="G763" s="12"/>
      <c r="H763" s="7"/>
      <c r="I763" s="11"/>
    </row>
    <row r="764" spans="1:9">
      <c r="A764" s="16"/>
      <c r="B764" s="12"/>
      <c r="C764" s="43">
        <v>157</v>
      </c>
      <c r="D764" s="41">
        <f>'[1]W-1'!D202</f>
        <v>1240</v>
      </c>
      <c r="E764" s="41">
        <f>'[1]W-1'!E202</f>
        <v>32</v>
      </c>
      <c r="F764" s="12"/>
      <c r="G764" s="12"/>
      <c r="H764" s="7"/>
      <c r="I764" s="11"/>
    </row>
    <row r="765" spans="1:9">
      <c r="A765" s="16"/>
      <c r="B765" s="12"/>
      <c r="C765" s="43">
        <v>158</v>
      </c>
      <c r="D765" s="41">
        <f>'[1]W-1'!D203</f>
        <v>1260</v>
      </c>
      <c r="E765" s="41">
        <f>'[1]W-1'!E203</f>
        <v>30</v>
      </c>
      <c r="F765" s="12"/>
      <c r="G765" s="12"/>
      <c r="H765" s="7"/>
      <c r="I765" s="11"/>
    </row>
    <row r="766" spans="1:9">
      <c r="A766" s="16"/>
      <c r="B766" s="12"/>
      <c r="C766" s="43">
        <v>159</v>
      </c>
      <c r="D766" s="41">
        <f>'[1]W-1'!D204</f>
        <v>1230</v>
      </c>
      <c r="E766" s="41">
        <f>'[1]W-1'!E204</f>
        <v>30</v>
      </c>
      <c r="F766" s="12"/>
      <c r="G766" s="12"/>
      <c r="H766" s="7"/>
      <c r="I766" s="11"/>
    </row>
    <row r="767" spans="1:9">
      <c r="A767" s="16"/>
      <c r="B767" s="12"/>
      <c r="C767" s="43">
        <v>160</v>
      </c>
      <c r="D767" s="41">
        <f>'[1]W-1'!D205</f>
        <v>1240</v>
      </c>
      <c r="E767" s="41">
        <f>'[1]W-1'!E205</f>
        <v>30</v>
      </c>
      <c r="F767" s="12"/>
      <c r="G767" s="12"/>
      <c r="H767" s="7"/>
      <c r="I767" s="11"/>
    </row>
    <row r="768" spans="1:9">
      <c r="A768" s="16"/>
      <c r="B768" s="12"/>
      <c r="C768" s="43">
        <v>161</v>
      </c>
      <c r="D768" s="41">
        <f>'[1]W-1'!D206</f>
        <v>1300</v>
      </c>
      <c r="E768" s="41">
        <f>'[1]W-1'!E206</f>
        <v>30</v>
      </c>
      <c r="F768" s="12"/>
      <c r="G768" s="12"/>
      <c r="H768" s="7"/>
      <c r="I768" s="11"/>
    </row>
    <row r="769" spans="1:9">
      <c r="A769" s="16"/>
      <c r="B769" s="12"/>
      <c r="C769" s="43">
        <v>162</v>
      </c>
      <c r="D769" s="41">
        <f>'[1]W-1'!D207</f>
        <v>1350</v>
      </c>
      <c r="E769" s="41">
        <f>'[1]W-1'!E207</f>
        <v>32</v>
      </c>
      <c r="F769" s="12"/>
      <c r="G769" s="12"/>
      <c r="H769" s="7"/>
      <c r="I769" s="11"/>
    </row>
    <row r="770" spans="1:9">
      <c r="A770" s="16"/>
      <c r="B770" s="12"/>
      <c r="C770" s="43">
        <v>163</v>
      </c>
      <c r="D770" s="41">
        <f>'[1]W-1'!D208</f>
        <v>1350</v>
      </c>
      <c r="E770" s="41">
        <f>'[1]W-1'!E208</f>
        <v>35</v>
      </c>
      <c r="F770" s="12"/>
      <c r="G770" s="12"/>
      <c r="H770" s="7"/>
      <c r="I770" s="11"/>
    </row>
    <row r="771" spans="1:9">
      <c r="A771" s="16"/>
      <c r="B771" s="12"/>
      <c r="C771" s="43">
        <v>164</v>
      </c>
      <c r="D771" s="41">
        <f>'[1]W-1'!D209</f>
        <v>1320</v>
      </c>
      <c r="E771" s="41">
        <f>'[1]W-1'!E209</f>
        <v>35</v>
      </c>
      <c r="F771" s="12"/>
      <c r="G771" s="12"/>
      <c r="H771" s="7"/>
      <c r="I771" s="11"/>
    </row>
    <row r="772" spans="1:9">
      <c r="A772" s="16"/>
      <c r="B772" s="12"/>
      <c r="C772" s="43">
        <v>165</v>
      </c>
      <c r="D772" s="41">
        <f>'[1]W-1'!D210</f>
        <v>1280</v>
      </c>
      <c r="E772" s="41">
        <f>'[1]W-1'!E210</f>
        <v>38</v>
      </c>
      <c r="F772" s="12"/>
      <c r="G772" s="12"/>
      <c r="H772" s="7"/>
      <c r="I772" s="11"/>
    </row>
    <row r="773" spans="1:9">
      <c r="A773" s="16"/>
      <c r="B773" s="12"/>
      <c r="C773" s="43">
        <v>166</v>
      </c>
      <c r="D773" s="41">
        <f>'[1]W-1'!D211</f>
        <v>1190</v>
      </c>
      <c r="E773" s="41">
        <f>'[1]W-1'!E211</f>
        <v>32</v>
      </c>
      <c r="F773" s="12"/>
      <c r="G773" s="12"/>
      <c r="H773" s="7"/>
      <c r="I773" s="11"/>
    </row>
    <row r="774" spans="1:9">
      <c r="A774" s="16"/>
      <c r="B774" s="12"/>
      <c r="C774" s="43">
        <v>167</v>
      </c>
      <c r="D774" s="41">
        <f>'[1]W-1'!D212</f>
        <v>1060</v>
      </c>
      <c r="E774" s="41">
        <f>'[1]W-1'!E212</f>
        <v>25</v>
      </c>
      <c r="F774" s="12"/>
      <c r="G774" s="12"/>
      <c r="H774" s="7"/>
      <c r="I774" s="11"/>
    </row>
    <row r="775" spans="1:9">
      <c r="A775" s="16"/>
      <c r="B775" s="12"/>
      <c r="C775" s="42">
        <v>168</v>
      </c>
      <c r="D775" s="41">
        <f>'[1]W-1'!D213</f>
        <v>900</v>
      </c>
      <c r="E775" s="41">
        <f>'[1]W-1'!E213</f>
        <v>25</v>
      </c>
      <c r="F775" s="12"/>
      <c r="G775" s="12"/>
      <c r="H775" s="7"/>
      <c r="I775" s="11"/>
    </row>
    <row r="776" spans="1:9">
      <c r="A776" s="16"/>
      <c r="B776" s="12"/>
      <c r="C776" s="40"/>
      <c r="D776" s="12"/>
      <c r="E776" s="12"/>
      <c r="F776" s="12"/>
      <c r="G776" s="12"/>
      <c r="H776" s="7"/>
      <c r="I776" s="11"/>
    </row>
    <row r="777" spans="1:9">
      <c r="A777" s="16"/>
      <c r="B777" s="12"/>
      <c r="C777" s="40"/>
      <c r="D777" s="12"/>
      <c r="E777" s="12"/>
      <c r="F777" s="12"/>
      <c r="G777" s="12"/>
      <c r="H777" s="7"/>
      <c r="I777" s="11"/>
    </row>
    <row r="778" spans="1:9">
      <c r="A778" s="16"/>
      <c r="B778" s="12"/>
      <c r="C778" s="40"/>
      <c r="D778" s="12"/>
      <c r="E778" s="12"/>
      <c r="F778" s="12"/>
      <c r="G778" s="12"/>
      <c r="H778" s="7"/>
      <c r="I778" s="11"/>
    </row>
    <row r="779" spans="1:9">
      <c r="A779" s="16"/>
      <c r="B779" s="12"/>
      <c r="C779" s="40"/>
      <c r="D779" s="12"/>
      <c r="E779" s="12"/>
      <c r="F779" s="12"/>
      <c r="G779" s="12"/>
      <c r="H779" s="7"/>
      <c r="I779" s="11"/>
    </row>
    <row r="780" spans="1:9">
      <c r="A780" s="16"/>
      <c r="B780" s="12"/>
      <c r="C780" s="40"/>
      <c r="D780" s="12"/>
      <c r="E780" s="12"/>
      <c r="F780" s="12"/>
      <c r="G780" s="12"/>
      <c r="H780" s="7"/>
      <c r="I780" s="11"/>
    </row>
    <row r="781" spans="1:9">
      <c r="A781" s="16"/>
      <c r="B781" s="12"/>
      <c r="C781" s="40"/>
      <c r="D781" s="12"/>
      <c r="E781" s="12"/>
      <c r="F781" s="12"/>
      <c r="G781" s="12"/>
      <c r="H781" s="7"/>
      <c r="I781" s="11"/>
    </row>
    <row r="782" spans="1:9">
      <c r="A782" s="16"/>
      <c r="B782" s="12"/>
      <c r="C782" s="40"/>
      <c r="D782" s="12"/>
      <c r="E782" s="12"/>
      <c r="F782" s="12"/>
      <c r="G782" s="12"/>
      <c r="H782" s="7"/>
      <c r="I782" s="11"/>
    </row>
    <row r="783" spans="1:9">
      <c r="A783" s="16"/>
      <c r="B783" s="12"/>
      <c r="C783" s="40"/>
      <c r="D783" s="12"/>
      <c r="E783" s="12"/>
      <c r="F783" s="12"/>
      <c r="G783" s="12"/>
      <c r="H783" s="7"/>
      <c r="I783" s="11"/>
    </row>
    <row r="784" spans="1:9">
      <c r="A784" s="16"/>
      <c r="B784" s="12"/>
      <c r="C784" s="40"/>
      <c r="D784" s="12"/>
      <c r="E784" s="12"/>
      <c r="F784" s="12"/>
      <c r="G784" s="12"/>
      <c r="H784" s="7"/>
      <c r="I784" s="11"/>
    </row>
    <row r="785" spans="1:9">
      <c r="A785" s="16"/>
      <c r="B785" s="12"/>
      <c r="C785" s="40"/>
      <c r="D785" s="12"/>
      <c r="E785" s="12"/>
      <c r="F785" s="12"/>
      <c r="G785" s="12"/>
      <c r="H785" s="7"/>
      <c r="I785" s="11"/>
    </row>
    <row r="786" spans="1:9">
      <c r="A786" s="16"/>
      <c r="B786" s="12"/>
      <c r="C786" s="40"/>
      <c r="D786" s="12"/>
      <c r="E786" s="12"/>
      <c r="F786" s="12"/>
      <c r="G786" s="12"/>
      <c r="H786" s="7"/>
      <c r="I786" s="11"/>
    </row>
    <row r="787" spans="1:9">
      <c r="A787" s="16"/>
      <c r="B787" s="12"/>
      <c r="C787" s="40"/>
      <c r="D787" s="12"/>
      <c r="E787" s="12"/>
      <c r="F787" s="12"/>
      <c r="G787" s="12"/>
      <c r="H787" s="7"/>
      <c r="I787" s="11"/>
    </row>
    <row r="788" spans="1:9">
      <c r="A788" s="16"/>
      <c r="B788" s="12"/>
      <c r="C788" s="40"/>
      <c r="D788" s="12"/>
      <c r="E788" s="12"/>
      <c r="F788" s="12"/>
      <c r="G788" s="12"/>
      <c r="H788" s="7"/>
      <c r="I788" s="11"/>
    </row>
    <row r="789" spans="1:9">
      <c r="A789" s="16"/>
      <c r="B789" s="12"/>
      <c r="C789" s="40"/>
      <c r="D789" s="12"/>
      <c r="E789" s="12"/>
      <c r="F789" s="12"/>
      <c r="G789" s="12"/>
      <c r="H789" s="7"/>
      <c r="I789" s="11"/>
    </row>
    <row r="790" spans="1:9">
      <c r="A790" s="16"/>
      <c r="B790" s="12"/>
      <c r="C790" s="40"/>
      <c r="D790" s="12"/>
      <c r="E790" s="12"/>
      <c r="F790" s="12"/>
      <c r="G790" s="12"/>
      <c r="H790" s="7"/>
      <c r="I790" s="11"/>
    </row>
    <row r="791" spans="1:9">
      <c r="A791" s="16"/>
      <c r="B791" s="12"/>
      <c r="C791" s="40"/>
      <c r="D791" s="12"/>
      <c r="E791" s="12"/>
      <c r="F791" s="12"/>
      <c r="G791" s="12"/>
      <c r="H791" s="7"/>
      <c r="I791" s="11"/>
    </row>
    <row r="792" spans="1:9">
      <c r="A792" s="16"/>
      <c r="B792" s="12"/>
      <c r="C792" s="40"/>
      <c r="D792" s="12"/>
      <c r="E792" s="12"/>
      <c r="F792" s="12"/>
      <c r="G792" s="12"/>
      <c r="H792" s="7"/>
      <c r="I792" s="11"/>
    </row>
    <row r="793" spans="1:9">
      <c r="A793" s="16"/>
      <c r="B793" s="12"/>
      <c r="C793" s="40"/>
      <c r="D793" s="12"/>
      <c r="E793" s="12"/>
      <c r="F793" s="12"/>
      <c r="G793" s="12"/>
      <c r="H793" s="7"/>
      <c r="I793" s="11"/>
    </row>
    <row r="794" spans="1:9">
      <c r="A794" s="16"/>
      <c r="B794" s="12"/>
      <c r="C794" s="40"/>
      <c r="D794" s="12"/>
      <c r="E794" s="12"/>
      <c r="F794" s="12"/>
      <c r="G794" s="12"/>
      <c r="H794" s="7"/>
      <c r="I794" s="11"/>
    </row>
    <row r="795" spans="1:9">
      <c r="A795" s="16"/>
      <c r="B795" s="12"/>
      <c r="C795" s="40"/>
      <c r="D795" s="12"/>
      <c r="E795" s="12"/>
      <c r="F795" s="12"/>
      <c r="G795" s="12"/>
      <c r="H795" s="7"/>
      <c r="I795" s="11"/>
    </row>
    <row r="796" spans="1:9">
      <c r="A796" s="16"/>
      <c r="B796" s="12"/>
      <c r="C796" s="40"/>
      <c r="D796" s="12"/>
      <c r="E796" s="12"/>
      <c r="F796" s="12"/>
      <c r="G796" s="12"/>
      <c r="H796" s="7"/>
      <c r="I796" s="11"/>
    </row>
    <row r="797" spans="1:9">
      <c r="A797" s="16"/>
      <c r="B797" s="12"/>
      <c r="C797" s="40"/>
      <c r="D797" s="12"/>
      <c r="E797" s="12"/>
      <c r="F797" s="12"/>
      <c r="G797" s="12"/>
      <c r="H797" s="7"/>
      <c r="I797" s="11"/>
    </row>
    <row r="798" spans="1:9">
      <c r="A798" s="16"/>
      <c r="B798" s="12"/>
      <c r="C798" s="40"/>
      <c r="D798" s="12"/>
      <c r="E798" s="12"/>
      <c r="F798" s="12"/>
      <c r="G798" s="12"/>
      <c r="H798" s="7"/>
      <c r="I798" s="11"/>
    </row>
    <row r="799" spans="1:9">
      <c r="A799" s="16"/>
      <c r="B799" s="12"/>
      <c r="C799" s="40"/>
      <c r="D799" s="12"/>
      <c r="E799" s="12"/>
      <c r="F799" s="12"/>
      <c r="G799" s="12"/>
      <c r="H799" s="7"/>
      <c r="I799" s="11"/>
    </row>
    <row r="800" spans="1:9">
      <c r="A800" s="16"/>
      <c r="B800" s="12"/>
      <c r="C800" s="40"/>
      <c r="D800" s="12"/>
      <c r="E800" s="12"/>
      <c r="F800" s="12"/>
      <c r="G800" s="12"/>
      <c r="H800" s="7"/>
      <c r="I800" s="11"/>
    </row>
    <row r="801" spans="1:9">
      <c r="A801" s="16"/>
      <c r="B801" s="12"/>
      <c r="C801" s="40"/>
      <c r="D801" s="12"/>
      <c r="E801" s="12"/>
      <c r="F801" s="12"/>
      <c r="G801" s="12"/>
      <c r="H801" s="7"/>
      <c r="I801" s="11"/>
    </row>
    <row r="802" spans="1:9">
      <c r="A802" s="16"/>
      <c r="B802" s="12"/>
      <c r="C802" s="40"/>
      <c r="D802" s="12"/>
      <c r="E802" s="12"/>
      <c r="F802" s="12"/>
      <c r="G802" s="12"/>
      <c r="H802" s="7"/>
      <c r="I802" s="11"/>
    </row>
    <row r="803" spans="1:9">
      <c r="A803" s="16"/>
      <c r="B803" s="12"/>
      <c r="C803" s="40"/>
      <c r="D803" s="12"/>
      <c r="E803" s="12"/>
      <c r="F803" s="12"/>
      <c r="G803" s="12"/>
      <c r="H803" s="7"/>
      <c r="I803" s="11"/>
    </row>
    <row r="804" spans="1:9" ht="15.75" thickBot="1">
      <c r="A804" s="16"/>
      <c r="B804" s="12"/>
      <c r="C804" s="12"/>
      <c r="D804" s="12"/>
      <c r="E804" s="12"/>
      <c r="F804" s="12"/>
      <c r="G804" s="12"/>
      <c r="H804" s="7"/>
      <c r="I804" s="11"/>
    </row>
    <row r="805" spans="1:9" ht="16.5" thickBot="1">
      <c r="A805" s="20" t="s">
        <v>32</v>
      </c>
      <c r="B805" s="192" t="s">
        <v>31</v>
      </c>
      <c r="C805" s="192"/>
      <c r="D805" s="192"/>
      <c r="E805" s="192"/>
      <c r="F805" s="192"/>
      <c r="G805" s="192"/>
      <c r="H805" s="192"/>
      <c r="I805" s="192"/>
    </row>
    <row r="806" spans="1:9" ht="15.75">
      <c r="A806" s="24"/>
      <c r="B806" s="23"/>
      <c r="C806" s="23"/>
      <c r="D806" s="23"/>
      <c r="E806" s="23"/>
      <c r="F806" s="23"/>
      <c r="G806" s="23"/>
      <c r="H806" s="23"/>
      <c r="I806" s="22"/>
    </row>
    <row r="807" spans="1:9" ht="15.75">
      <c r="A807" s="24"/>
      <c r="B807" s="12"/>
      <c r="C807" s="39" t="s">
        <v>30</v>
      </c>
      <c r="D807" s="18" t="s">
        <v>29</v>
      </c>
      <c r="E807" s="17" t="s">
        <v>28</v>
      </c>
      <c r="F807" s="23"/>
      <c r="G807" s="23"/>
      <c r="H807" s="23"/>
      <c r="I807" s="22"/>
    </row>
    <row r="808" spans="1:9" ht="15.75">
      <c r="A808" s="24"/>
      <c r="B808" s="12"/>
      <c r="C808" s="38" t="s">
        <v>27</v>
      </c>
      <c r="D808" s="37">
        <v>22000</v>
      </c>
      <c r="E808" s="36">
        <v>30000</v>
      </c>
      <c r="F808" s="23"/>
      <c r="G808" s="23"/>
      <c r="H808" s="23"/>
      <c r="I808" s="22"/>
    </row>
    <row r="809" spans="1:9" ht="15.75">
      <c r="A809" s="24"/>
      <c r="B809" s="12"/>
      <c r="C809" s="38" t="s">
        <v>26</v>
      </c>
      <c r="D809" s="37">
        <v>21000</v>
      </c>
      <c r="E809" s="36">
        <v>25000</v>
      </c>
      <c r="F809" s="23"/>
      <c r="G809" s="23"/>
      <c r="H809" s="23"/>
      <c r="I809" s="22"/>
    </row>
    <row r="810" spans="1:9" ht="15.75">
      <c r="A810" s="24"/>
      <c r="B810" s="12"/>
      <c r="C810" s="38" t="s">
        <v>25</v>
      </c>
      <c r="D810" s="37">
        <v>20000</v>
      </c>
      <c r="E810" s="36">
        <v>22000</v>
      </c>
      <c r="F810" s="23"/>
      <c r="G810" s="23"/>
      <c r="H810" s="23"/>
      <c r="I810" s="22"/>
    </row>
    <row r="811" spans="1:9" ht="15.75">
      <c r="A811" s="24"/>
      <c r="B811" s="12"/>
      <c r="C811" s="38" t="s">
        <v>24</v>
      </c>
      <c r="D811" s="37">
        <v>19000</v>
      </c>
      <c r="E811" s="36">
        <v>20000</v>
      </c>
      <c r="F811" s="23"/>
      <c r="G811" s="23"/>
      <c r="H811" s="23"/>
      <c r="I811" s="22"/>
    </row>
    <row r="812" spans="1:9" ht="15.75">
      <c r="A812" s="24"/>
      <c r="B812" s="12"/>
      <c r="C812" s="38" t="s">
        <v>23</v>
      </c>
      <c r="D812" s="37">
        <v>19000</v>
      </c>
      <c r="E812" s="36">
        <v>20000</v>
      </c>
      <c r="F812" s="23"/>
      <c r="G812" s="23"/>
      <c r="H812" s="23"/>
      <c r="I812" s="22"/>
    </row>
    <row r="813" spans="1:9" ht="15.75">
      <c r="A813" s="24"/>
      <c r="B813" s="12"/>
      <c r="C813" s="38" t="s">
        <v>22</v>
      </c>
      <c r="D813" s="37">
        <v>19000</v>
      </c>
      <c r="E813" s="36">
        <v>20000</v>
      </c>
      <c r="F813" s="23"/>
      <c r="G813" s="23"/>
      <c r="H813" s="23"/>
      <c r="I813" s="22"/>
    </row>
    <row r="814" spans="1:9" ht="15.75">
      <c r="A814" s="24"/>
      <c r="B814" s="12"/>
      <c r="C814" s="38" t="s">
        <v>21</v>
      </c>
      <c r="D814" s="37">
        <v>20000</v>
      </c>
      <c r="E814" s="36">
        <v>22000</v>
      </c>
      <c r="F814" s="23"/>
      <c r="G814" s="23"/>
      <c r="H814" s="23"/>
      <c r="I814" s="22"/>
    </row>
    <row r="815" spans="1:9" ht="15.75">
      <c r="A815" s="24"/>
      <c r="B815" s="12"/>
      <c r="C815" s="38" t="s">
        <v>20</v>
      </c>
      <c r="D815" s="37">
        <v>20000</v>
      </c>
      <c r="E815" s="36">
        <v>22000</v>
      </c>
      <c r="F815" s="23"/>
      <c r="G815" s="23"/>
      <c r="H815" s="23"/>
      <c r="I815" s="22"/>
    </row>
    <row r="816" spans="1:9" ht="15.75">
      <c r="A816" s="24"/>
      <c r="B816" s="12"/>
      <c r="C816" s="38" t="s">
        <v>19</v>
      </c>
      <c r="D816" s="37">
        <v>19000</v>
      </c>
      <c r="E816" s="36">
        <v>20000</v>
      </c>
      <c r="F816" s="23"/>
      <c r="G816" s="23"/>
      <c r="H816" s="23"/>
      <c r="I816" s="22"/>
    </row>
    <row r="817" spans="1:9" ht="15.75">
      <c r="A817" s="24"/>
      <c r="B817" s="12"/>
      <c r="C817" s="38" t="s">
        <v>18</v>
      </c>
      <c r="D817" s="37">
        <v>20000</v>
      </c>
      <c r="E817" s="36">
        <v>21000</v>
      </c>
      <c r="F817" s="23"/>
      <c r="G817" s="23"/>
      <c r="H817" s="23"/>
      <c r="I817" s="22"/>
    </row>
    <row r="818" spans="1:9" ht="15.75">
      <c r="A818" s="24"/>
      <c r="B818" s="12"/>
      <c r="C818" s="38" t="s">
        <v>17</v>
      </c>
      <c r="D818" s="37">
        <v>21000</v>
      </c>
      <c r="E818" s="36">
        <v>22000</v>
      </c>
      <c r="F818" s="23"/>
      <c r="G818" s="23"/>
      <c r="H818" s="23"/>
      <c r="I818" s="22"/>
    </row>
    <row r="819" spans="1:9" ht="15.75">
      <c r="A819" s="24"/>
      <c r="B819" s="12"/>
      <c r="C819" s="35" t="s">
        <v>16</v>
      </c>
      <c r="D819" s="34">
        <v>22000</v>
      </c>
      <c r="E819" s="33">
        <v>24000</v>
      </c>
      <c r="F819" s="23"/>
      <c r="G819" s="23"/>
      <c r="H819" s="23"/>
      <c r="I819" s="22"/>
    </row>
    <row r="820" spans="1:9" ht="15.75">
      <c r="A820" s="24"/>
      <c r="B820" s="12"/>
      <c r="C820" s="23"/>
      <c r="D820" s="32"/>
      <c r="E820" s="32"/>
      <c r="F820" s="23"/>
      <c r="G820" s="23"/>
      <c r="H820" s="23"/>
      <c r="I820" s="22"/>
    </row>
    <row r="821" spans="1:9" ht="15.75">
      <c r="A821" s="24"/>
      <c r="B821" s="12"/>
      <c r="C821" s="23"/>
      <c r="D821" s="32"/>
      <c r="E821" s="32"/>
      <c r="F821" s="23"/>
      <c r="G821" s="23"/>
      <c r="H821" s="23"/>
      <c r="I821" s="22"/>
    </row>
    <row r="822" spans="1:9" ht="15.75">
      <c r="A822" s="24"/>
      <c r="B822" s="12"/>
      <c r="C822" s="23"/>
      <c r="D822" s="32"/>
      <c r="E822" s="32"/>
      <c r="F822" s="23"/>
      <c r="G822" s="23"/>
      <c r="H822" s="23"/>
      <c r="I822" s="22"/>
    </row>
    <row r="823" spans="1:9" ht="15.75">
      <c r="A823" s="24"/>
      <c r="B823" s="12"/>
      <c r="C823" s="23"/>
      <c r="D823" s="32"/>
      <c r="E823" s="32"/>
      <c r="F823" s="23"/>
      <c r="G823" s="23"/>
      <c r="H823" s="23"/>
      <c r="I823" s="22"/>
    </row>
    <row r="824" spans="1:9" ht="15.75">
      <c r="A824" s="24"/>
      <c r="B824" s="12"/>
      <c r="C824" s="23"/>
      <c r="D824" s="32"/>
      <c r="E824" s="32"/>
      <c r="F824" s="23"/>
      <c r="G824" s="23"/>
      <c r="H824" s="23"/>
      <c r="I824" s="22"/>
    </row>
    <row r="825" spans="1:9" ht="15.75">
      <c r="A825" s="24"/>
      <c r="B825" s="12"/>
      <c r="C825" s="23"/>
      <c r="D825" s="32"/>
      <c r="E825" s="32"/>
      <c r="F825" s="23"/>
      <c r="G825" s="23"/>
      <c r="H825" s="23"/>
      <c r="I825" s="22"/>
    </row>
    <row r="826" spans="1:9" ht="15.75">
      <c r="A826" s="24"/>
      <c r="B826" s="12"/>
      <c r="C826" s="23"/>
      <c r="D826" s="32"/>
      <c r="E826" s="32"/>
      <c r="F826" s="23"/>
      <c r="G826" s="23"/>
      <c r="H826" s="23"/>
      <c r="I826" s="22"/>
    </row>
    <row r="827" spans="1:9" ht="15.75">
      <c r="A827" s="24"/>
      <c r="B827" s="12"/>
      <c r="C827" s="23"/>
      <c r="D827" s="32"/>
      <c r="E827" s="32"/>
      <c r="F827" s="23"/>
      <c r="G827" s="23"/>
      <c r="H827" s="23"/>
      <c r="I827" s="22"/>
    </row>
    <row r="828" spans="1:9" ht="15.75">
      <c r="A828" s="24"/>
      <c r="B828" s="12"/>
      <c r="C828" s="23"/>
      <c r="D828" s="32"/>
      <c r="E828" s="32"/>
      <c r="F828" s="23"/>
      <c r="G828" s="23"/>
      <c r="H828" s="23"/>
      <c r="I828" s="22"/>
    </row>
    <row r="829" spans="1:9" ht="15.75">
      <c r="A829" s="24"/>
      <c r="B829" s="12"/>
      <c r="C829" s="23"/>
      <c r="D829" s="32"/>
      <c r="E829" s="32"/>
      <c r="F829" s="23"/>
      <c r="G829" s="23"/>
      <c r="H829" s="23"/>
      <c r="I829" s="22"/>
    </row>
    <row r="830" spans="1:9" ht="15.75">
      <c r="A830" s="24"/>
      <c r="B830" s="12"/>
      <c r="C830" s="23"/>
      <c r="D830" s="32"/>
      <c r="E830" s="32"/>
      <c r="F830" s="23"/>
      <c r="G830" s="23"/>
      <c r="H830" s="23"/>
      <c r="I830" s="22"/>
    </row>
    <row r="831" spans="1:9" ht="15.75">
      <c r="A831" s="24"/>
      <c r="B831" s="12"/>
      <c r="C831" s="23"/>
      <c r="D831" s="32"/>
      <c r="E831" s="32"/>
      <c r="F831" s="23"/>
      <c r="G831" s="23"/>
      <c r="H831" s="23"/>
      <c r="I831" s="22"/>
    </row>
    <row r="832" spans="1:9" ht="15.75">
      <c r="A832" s="24"/>
      <c r="B832" s="12"/>
      <c r="C832" s="23"/>
      <c r="D832" s="32"/>
      <c r="E832" s="32"/>
      <c r="F832" s="23"/>
      <c r="G832" s="23"/>
      <c r="H832" s="23"/>
      <c r="I832" s="22"/>
    </row>
    <row r="833" spans="1:9" ht="15.75">
      <c r="A833" s="24"/>
      <c r="B833" s="12"/>
      <c r="C833" s="23"/>
      <c r="D833" s="32"/>
      <c r="E833" s="32"/>
      <c r="F833" s="23"/>
      <c r="G833" s="23"/>
      <c r="H833" s="23"/>
      <c r="I833" s="22"/>
    </row>
    <row r="834" spans="1:9" ht="15.75">
      <c r="A834" s="24"/>
      <c r="B834" s="12"/>
      <c r="C834" s="23"/>
      <c r="D834" s="32"/>
      <c r="E834" s="32"/>
      <c r="F834" s="23"/>
      <c r="G834" s="23"/>
      <c r="H834" s="23"/>
      <c r="I834" s="22"/>
    </row>
    <row r="835" spans="1:9" ht="15.75">
      <c r="A835" s="24"/>
      <c r="B835" s="12"/>
      <c r="C835" s="23"/>
      <c r="D835" s="32"/>
      <c r="E835" s="32"/>
      <c r="F835" s="23"/>
      <c r="G835" s="23"/>
      <c r="H835" s="23"/>
      <c r="I835" s="22"/>
    </row>
    <row r="836" spans="1:9" ht="15.75">
      <c r="A836" s="24"/>
      <c r="B836" s="12"/>
      <c r="C836" s="23"/>
      <c r="D836" s="32"/>
      <c r="E836" s="32"/>
      <c r="F836" s="23"/>
      <c r="G836" s="23"/>
      <c r="H836" s="23"/>
      <c r="I836" s="22"/>
    </row>
    <row r="837" spans="1:9" ht="15.75">
      <c r="A837" s="24"/>
      <c r="B837" s="12"/>
      <c r="C837" s="23"/>
      <c r="D837" s="32"/>
      <c r="E837" s="32"/>
      <c r="F837" s="23"/>
      <c r="G837" s="23"/>
      <c r="H837" s="23"/>
      <c r="I837" s="22"/>
    </row>
    <row r="838" spans="1:9" ht="15.75">
      <c r="A838" s="24"/>
      <c r="B838" s="12"/>
      <c r="C838" s="23"/>
      <c r="D838" s="32"/>
      <c r="E838" s="32"/>
      <c r="F838" s="23"/>
      <c r="G838" s="23"/>
      <c r="H838" s="23"/>
      <c r="I838" s="22"/>
    </row>
    <row r="839" spans="1:9" ht="15.75">
      <c r="A839" s="24"/>
      <c r="B839" s="12"/>
      <c r="C839" s="23"/>
      <c r="D839" s="32"/>
      <c r="E839" s="32"/>
      <c r="F839" s="23"/>
      <c r="G839" s="23"/>
      <c r="H839" s="23"/>
      <c r="I839" s="22"/>
    </row>
    <row r="840" spans="1:9" ht="15.75">
      <c r="A840" s="24"/>
      <c r="B840" s="12"/>
      <c r="C840" s="23"/>
      <c r="D840" s="32"/>
      <c r="E840" s="32"/>
      <c r="F840" s="23"/>
      <c r="G840" s="23"/>
      <c r="H840" s="23"/>
      <c r="I840" s="22"/>
    </row>
    <row r="841" spans="1:9" ht="15.75">
      <c r="A841" s="24"/>
      <c r="B841" s="12"/>
      <c r="C841" s="23"/>
      <c r="D841" s="32"/>
      <c r="E841" s="32"/>
      <c r="F841" s="23"/>
      <c r="G841" s="23"/>
      <c r="H841" s="23"/>
      <c r="I841" s="22"/>
    </row>
    <row r="842" spans="1:9" ht="15.75">
      <c r="A842" s="24"/>
      <c r="B842" s="12"/>
      <c r="C842" s="23"/>
      <c r="D842" s="32"/>
      <c r="E842" s="32"/>
      <c r="F842" s="23"/>
      <c r="G842" s="23"/>
      <c r="H842" s="23"/>
      <c r="I842" s="22"/>
    </row>
    <row r="843" spans="1:9" ht="15.75">
      <c r="A843" s="24"/>
      <c r="B843" s="12"/>
      <c r="C843" s="23"/>
      <c r="D843" s="32"/>
      <c r="E843" s="32"/>
      <c r="F843" s="23"/>
      <c r="G843" s="23"/>
      <c r="H843" s="23"/>
      <c r="I843" s="22"/>
    </row>
    <row r="844" spans="1:9" ht="15.75">
      <c r="A844" s="24"/>
      <c r="B844" s="12"/>
      <c r="C844" s="23"/>
      <c r="D844" s="32"/>
      <c r="E844" s="32"/>
      <c r="F844" s="23"/>
      <c r="G844" s="23"/>
      <c r="H844" s="23"/>
      <c r="I844" s="22"/>
    </row>
    <row r="845" spans="1:9" ht="15.75" thickBot="1">
      <c r="A845" s="16"/>
      <c r="B845" s="12"/>
      <c r="C845" s="12"/>
      <c r="D845" s="12"/>
      <c r="E845" s="12"/>
      <c r="F845" s="12"/>
      <c r="G845" s="12"/>
      <c r="H845" s="12"/>
      <c r="I845" s="6"/>
    </row>
    <row r="846" spans="1:9" ht="16.5" thickBot="1">
      <c r="A846" s="20" t="s">
        <v>15</v>
      </c>
      <c r="B846" s="192" t="s">
        <v>14</v>
      </c>
      <c r="C846" s="192"/>
      <c r="D846" s="192"/>
      <c r="E846" s="192"/>
      <c r="F846" s="192"/>
      <c r="G846" s="192"/>
      <c r="H846" s="192"/>
      <c r="I846" s="192"/>
    </row>
    <row r="847" spans="1:9" ht="15.75">
      <c r="A847" s="24"/>
      <c r="B847" s="23"/>
      <c r="C847" s="23"/>
      <c r="D847" s="23"/>
      <c r="E847" s="23"/>
      <c r="F847" s="23"/>
      <c r="G847" s="23"/>
      <c r="H847" s="23"/>
      <c r="I847" s="22"/>
    </row>
    <row r="848" spans="1:9">
      <c r="A848" s="31" t="s">
        <v>13</v>
      </c>
      <c r="B848" s="30" t="str">
        <f>[1]!Table123[[#Headers],[7/2/20222]]</f>
        <v>7/2/20222</v>
      </c>
      <c r="C848" s="30" t="str">
        <f>[1]!Table123[[#Headers],[8/2/20222]]</f>
        <v>8/2/20222</v>
      </c>
      <c r="D848" s="30" t="str">
        <f>[1]!Table123[[#Headers],[9/2/20222]]</f>
        <v>9/2/20222</v>
      </c>
      <c r="E848" s="30" t="str">
        <f>[1]!Table123[[#Headers],[10/2/20222]]</f>
        <v>10/2/20222</v>
      </c>
      <c r="F848" s="30" t="str">
        <f>[1]!Table123[[#Headers],[11/2/20222]]</f>
        <v>11/2/20222</v>
      </c>
      <c r="G848" s="30" t="str">
        <f>[1]!Table123[[#Headers],[12/2/2022]]</f>
        <v>12/2/2022</v>
      </c>
      <c r="H848" s="30" t="str">
        <f>[1]!Table123[[#Headers],[13/2/2022]]</f>
        <v>13/2/2022</v>
      </c>
      <c r="I848" s="22"/>
    </row>
    <row r="849" spans="1:9">
      <c r="A849" s="29" t="s">
        <v>12</v>
      </c>
      <c r="B849" s="27">
        <f>'[1]W-1'!B218</f>
        <v>10</v>
      </c>
      <c r="C849" s="27">
        <f>'[1]W-1'!C218</f>
        <v>10</v>
      </c>
      <c r="D849" s="27">
        <f>'[1]W-1'!D218</f>
        <v>10</v>
      </c>
      <c r="E849" s="27">
        <f>'[1]W-1'!E218</f>
        <v>10</v>
      </c>
      <c r="F849" s="27">
        <f>'[1]W-1'!F218</f>
        <v>10</v>
      </c>
      <c r="G849" s="27">
        <f>'[1]W-1'!G218</f>
        <v>10</v>
      </c>
      <c r="H849" s="27">
        <f>'[1]W-1'!H218</f>
        <v>10</v>
      </c>
      <c r="I849" s="22"/>
    </row>
    <row r="850" spans="1:9">
      <c r="A850" s="29" t="s">
        <v>11</v>
      </c>
      <c r="B850" s="27">
        <f>'[1]W-1'!B219</f>
        <v>38</v>
      </c>
      <c r="C850" s="27">
        <f>'[1]W-1'!C219</f>
        <v>38</v>
      </c>
      <c r="D850" s="27">
        <f>'[1]W-1'!D219</f>
        <v>38</v>
      </c>
      <c r="E850" s="27">
        <f>'[1]W-1'!E219</f>
        <v>38</v>
      </c>
      <c r="F850" s="27">
        <f>'[1]W-1'!F219</f>
        <v>38</v>
      </c>
      <c r="G850" s="27">
        <f>'[1]W-1'!G219</f>
        <v>38</v>
      </c>
      <c r="H850" s="27">
        <f>'[1]W-1'!H219</f>
        <v>38</v>
      </c>
      <c r="I850" s="22"/>
    </row>
    <row r="851" spans="1:9">
      <c r="A851" s="28" t="s">
        <v>10</v>
      </c>
      <c r="B851" s="27">
        <f>'[1]W-1'!B220</f>
        <v>700</v>
      </c>
      <c r="C851" s="27">
        <f>'[1]W-1'!C220</f>
        <v>700</v>
      </c>
      <c r="D851" s="27">
        <f>'[1]W-1'!D220</f>
        <v>700</v>
      </c>
      <c r="E851" s="27">
        <f>'[1]W-1'!E220</f>
        <v>700</v>
      </c>
      <c r="F851" s="27">
        <f>'[1]W-1'!F220</f>
        <v>700</v>
      </c>
      <c r="G851" s="27">
        <f>'[1]W-1'!G220</f>
        <v>700</v>
      </c>
      <c r="H851" s="27">
        <f>'[1]W-1'!H220</f>
        <v>700</v>
      </c>
      <c r="I851" s="22"/>
    </row>
    <row r="852" spans="1:9">
      <c r="A852" s="26"/>
      <c r="B852" s="25"/>
      <c r="C852" s="25"/>
      <c r="D852" s="25"/>
      <c r="E852" s="25"/>
      <c r="F852" s="25"/>
      <c r="G852" s="25"/>
      <c r="H852" s="25"/>
      <c r="I852" s="22"/>
    </row>
    <row r="853" spans="1:9">
      <c r="A853" s="26"/>
      <c r="B853" s="25"/>
      <c r="C853" s="25"/>
      <c r="D853" s="25"/>
      <c r="E853" s="25"/>
      <c r="F853" s="25"/>
      <c r="G853" s="25"/>
      <c r="H853" s="25"/>
      <c r="I853" s="22"/>
    </row>
    <row r="854" spans="1:9">
      <c r="A854" s="26"/>
      <c r="B854" s="25"/>
      <c r="C854" s="25"/>
      <c r="D854" s="25"/>
      <c r="E854" s="25"/>
      <c r="F854" s="25"/>
      <c r="G854" s="25"/>
      <c r="H854" s="25"/>
      <c r="I854" s="22"/>
    </row>
    <row r="855" spans="1:9">
      <c r="A855" s="26"/>
      <c r="B855" s="25"/>
      <c r="C855" s="25"/>
      <c r="D855" s="25"/>
      <c r="E855" s="25"/>
      <c r="F855" s="25"/>
      <c r="G855" s="25"/>
      <c r="H855" s="25"/>
      <c r="I855" s="22"/>
    </row>
    <row r="856" spans="1:9">
      <c r="A856" s="26"/>
      <c r="B856" s="25"/>
      <c r="C856" s="25"/>
      <c r="D856" s="25"/>
      <c r="E856" s="25"/>
      <c r="F856" s="25"/>
      <c r="G856" s="25"/>
      <c r="H856" s="25"/>
      <c r="I856" s="22"/>
    </row>
    <row r="857" spans="1:9">
      <c r="A857" s="26"/>
      <c r="B857" s="25"/>
      <c r="C857" s="25"/>
      <c r="D857" s="25"/>
      <c r="E857" s="25"/>
      <c r="F857" s="25"/>
      <c r="G857" s="25"/>
      <c r="H857" s="25"/>
      <c r="I857" s="22"/>
    </row>
    <row r="858" spans="1:9">
      <c r="A858" s="26"/>
      <c r="B858" s="25"/>
      <c r="C858" s="25"/>
      <c r="D858" s="25"/>
      <c r="E858" s="25"/>
      <c r="F858" s="25"/>
      <c r="G858" s="25"/>
      <c r="H858" s="25"/>
      <c r="I858" s="22"/>
    </row>
    <row r="859" spans="1:9">
      <c r="A859" s="26"/>
      <c r="B859" s="25"/>
      <c r="C859" s="25"/>
      <c r="D859" s="25"/>
      <c r="E859" s="25"/>
      <c r="F859" s="25"/>
      <c r="G859" s="25"/>
      <c r="H859" s="25"/>
      <c r="I859" s="22"/>
    </row>
    <row r="860" spans="1:9">
      <c r="A860" s="26"/>
      <c r="B860" s="25"/>
      <c r="C860" s="25"/>
      <c r="D860" s="25"/>
      <c r="E860" s="25"/>
      <c r="F860" s="25"/>
      <c r="G860" s="25"/>
      <c r="H860" s="25"/>
      <c r="I860" s="22"/>
    </row>
    <row r="861" spans="1:9">
      <c r="A861" s="26"/>
      <c r="B861" s="25"/>
      <c r="C861" s="25"/>
      <c r="D861" s="25"/>
      <c r="E861" s="25"/>
      <c r="F861" s="25"/>
      <c r="G861" s="25"/>
      <c r="H861" s="25"/>
      <c r="I861" s="22"/>
    </row>
    <row r="862" spans="1:9">
      <c r="A862" s="26"/>
      <c r="B862" s="25"/>
      <c r="C862" s="25"/>
      <c r="D862" s="25"/>
      <c r="E862" s="25"/>
      <c r="F862" s="25"/>
      <c r="G862" s="25"/>
      <c r="H862" s="25"/>
      <c r="I862" s="22"/>
    </row>
    <row r="863" spans="1:9">
      <c r="A863" s="26"/>
      <c r="B863" s="25"/>
      <c r="C863" s="25"/>
      <c r="D863" s="25"/>
      <c r="E863" s="25"/>
      <c r="F863" s="25"/>
      <c r="G863" s="25"/>
      <c r="H863" s="25"/>
      <c r="I863" s="22"/>
    </row>
    <row r="864" spans="1:9">
      <c r="A864" s="26"/>
      <c r="B864" s="25"/>
      <c r="C864" s="25"/>
      <c r="D864" s="25"/>
      <c r="E864" s="25"/>
      <c r="F864" s="25"/>
      <c r="G864" s="25"/>
      <c r="H864" s="25"/>
      <c r="I864" s="22"/>
    </row>
    <row r="865" spans="1:9">
      <c r="A865" s="26"/>
      <c r="B865" s="25"/>
      <c r="C865" s="25"/>
      <c r="D865" s="25"/>
      <c r="E865" s="25"/>
      <c r="F865" s="25"/>
      <c r="G865" s="25"/>
      <c r="H865" s="25"/>
      <c r="I865" s="22"/>
    </row>
    <row r="866" spans="1:9">
      <c r="A866" s="26"/>
      <c r="B866" s="25"/>
      <c r="C866" s="25"/>
      <c r="D866" s="25"/>
      <c r="E866" s="25"/>
      <c r="F866" s="25"/>
      <c r="G866" s="25"/>
      <c r="H866" s="25"/>
      <c r="I866" s="22"/>
    </row>
    <row r="867" spans="1:9">
      <c r="A867" s="26"/>
      <c r="B867" s="25"/>
      <c r="C867" s="25"/>
      <c r="D867" s="25"/>
      <c r="E867" s="25"/>
      <c r="F867" s="25"/>
      <c r="G867" s="25"/>
      <c r="H867" s="25"/>
      <c r="I867" s="22"/>
    </row>
    <row r="868" spans="1:9">
      <c r="A868" s="26"/>
      <c r="B868" s="25"/>
      <c r="C868" s="25"/>
      <c r="D868" s="25"/>
      <c r="E868" s="25"/>
      <c r="F868" s="25"/>
      <c r="G868" s="25"/>
      <c r="H868" s="25"/>
      <c r="I868" s="22"/>
    </row>
    <row r="869" spans="1:9">
      <c r="A869" s="26"/>
      <c r="B869" s="25"/>
      <c r="C869" s="25"/>
      <c r="D869" s="25"/>
      <c r="E869" s="25"/>
      <c r="F869" s="25"/>
      <c r="G869" s="25"/>
      <c r="H869" s="25"/>
      <c r="I869" s="22"/>
    </row>
    <row r="870" spans="1:9">
      <c r="A870" s="26"/>
      <c r="B870" s="25"/>
      <c r="C870" s="25"/>
      <c r="D870" s="25"/>
      <c r="E870" s="25"/>
      <c r="F870" s="25"/>
      <c r="G870" s="25"/>
      <c r="H870" s="25"/>
      <c r="I870" s="22"/>
    </row>
    <row r="871" spans="1:9">
      <c r="A871" s="26"/>
      <c r="B871" s="25"/>
      <c r="C871" s="25"/>
      <c r="D871" s="25"/>
      <c r="E871" s="25"/>
      <c r="F871" s="25"/>
      <c r="G871" s="25"/>
      <c r="H871" s="25"/>
      <c r="I871" s="22"/>
    </row>
    <row r="872" spans="1:9">
      <c r="A872" s="26"/>
      <c r="B872" s="25"/>
      <c r="C872" s="25"/>
      <c r="D872" s="25"/>
      <c r="E872" s="25"/>
      <c r="F872" s="25"/>
      <c r="G872" s="25"/>
      <c r="H872" s="25"/>
      <c r="I872" s="22"/>
    </row>
    <row r="873" spans="1:9" ht="15.75" thickBot="1">
      <c r="A873" s="16"/>
      <c r="B873" s="12"/>
      <c r="C873" s="12"/>
      <c r="D873" s="12"/>
      <c r="E873" s="12"/>
      <c r="F873" s="12"/>
      <c r="G873" s="12"/>
      <c r="H873" s="12"/>
      <c r="I873" s="6"/>
    </row>
    <row r="874" spans="1:9" ht="16.5" thickBot="1">
      <c r="A874" s="20" t="s">
        <v>9</v>
      </c>
      <c r="B874" s="192" t="s">
        <v>8</v>
      </c>
      <c r="C874" s="192"/>
      <c r="D874" s="192"/>
      <c r="E874" s="192"/>
      <c r="F874" s="192"/>
      <c r="G874" s="192"/>
      <c r="H874" s="192"/>
      <c r="I874" s="192"/>
    </row>
    <row r="875" spans="1:9" ht="15.75">
      <c r="A875" s="24"/>
      <c r="B875" s="23"/>
      <c r="C875" s="23"/>
      <c r="D875" s="23"/>
      <c r="E875" s="23"/>
      <c r="F875" s="23"/>
      <c r="G875" s="23"/>
      <c r="H875" s="23"/>
      <c r="I875" s="22"/>
    </row>
    <row r="876" spans="1:9" ht="15.75">
      <c r="A876" s="16"/>
      <c r="B876" s="12"/>
      <c r="C876" s="19" t="s">
        <v>5</v>
      </c>
      <c r="D876" s="18" t="s">
        <v>4</v>
      </c>
      <c r="E876" s="18" t="s">
        <v>3</v>
      </c>
      <c r="F876" s="17" t="s">
        <v>2</v>
      </c>
      <c r="G876" s="23"/>
      <c r="H876" s="23"/>
      <c r="I876" s="22"/>
    </row>
    <row r="877" spans="1:9" ht="15.75">
      <c r="A877" s="16"/>
      <c r="B877" s="12"/>
      <c r="C877" s="15">
        <v>1</v>
      </c>
      <c r="D877" s="14"/>
      <c r="E877" s="14"/>
      <c r="F877" s="13"/>
      <c r="G877" s="23"/>
      <c r="H877" s="23"/>
      <c r="I877" s="22"/>
    </row>
    <row r="878" spans="1:9" ht="15.75" thickBot="1">
      <c r="A878" s="16"/>
      <c r="B878" s="12"/>
      <c r="C878" s="21"/>
      <c r="D878" s="21"/>
      <c r="E878" s="21"/>
      <c r="F878" s="21"/>
      <c r="G878" s="12"/>
      <c r="H878" s="12"/>
      <c r="I878" s="6"/>
    </row>
    <row r="879" spans="1:9" ht="16.5" thickBot="1">
      <c r="A879" s="20" t="s">
        <v>7</v>
      </c>
      <c r="B879" s="200" t="s">
        <v>6</v>
      </c>
      <c r="C879" s="201"/>
      <c r="D879" s="201"/>
      <c r="E879" s="201"/>
      <c r="F879" s="201"/>
      <c r="G879" s="201"/>
      <c r="H879" s="201"/>
      <c r="I879" s="202"/>
    </row>
    <row r="880" spans="1:9">
      <c r="A880" s="16"/>
      <c r="B880" s="12"/>
      <c r="C880" s="12"/>
      <c r="D880" s="12"/>
      <c r="E880" s="12"/>
      <c r="F880" s="12"/>
      <c r="G880" s="12"/>
      <c r="H880" s="7"/>
      <c r="I880" s="11"/>
    </row>
    <row r="881" spans="1:9" ht="15.75">
      <c r="A881" s="16"/>
      <c r="B881" s="12"/>
      <c r="C881" s="19" t="s">
        <v>5</v>
      </c>
      <c r="D881" s="18" t="s">
        <v>4</v>
      </c>
      <c r="E881" s="18" t="s">
        <v>3</v>
      </c>
      <c r="F881" s="17" t="s">
        <v>2</v>
      </c>
      <c r="G881" s="12"/>
      <c r="H881" s="7"/>
      <c r="I881" s="11"/>
    </row>
    <row r="882" spans="1:9" ht="15.75">
      <c r="A882" s="16"/>
      <c r="B882" s="12"/>
      <c r="C882" s="15">
        <v>1</v>
      </c>
      <c r="D882" s="14"/>
      <c r="E882" s="14"/>
      <c r="F882" s="13"/>
      <c r="G882" s="12"/>
      <c r="H882" s="7"/>
      <c r="I882" s="11"/>
    </row>
    <row r="883" spans="1:9" ht="15.75" thickBot="1">
      <c r="A883" s="10"/>
      <c r="B883" s="9"/>
      <c r="C883" s="9"/>
      <c r="D883" s="9"/>
      <c r="E883" s="9"/>
      <c r="F883" s="9"/>
      <c r="G883" s="9"/>
      <c r="H883" s="5"/>
      <c r="I883" s="8"/>
    </row>
    <row r="884" spans="1:9" ht="17.25" customHeight="1">
      <c r="A884" s="196" t="s">
        <v>1</v>
      </c>
      <c r="B884" s="197"/>
      <c r="C884" s="197"/>
      <c r="D884" s="197"/>
      <c r="E884" s="197"/>
      <c r="F884" s="197"/>
      <c r="G884" s="197"/>
      <c r="H884" s="7"/>
      <c r="I884" s="6"/>
    </row>
    <row r="885" spans="1:9" ht="16.5" thickBot="1">
      <c r="A885" s="198" t="s">
        <v>0</v>
      </c>
      <c r="B885" s="199"/>
      <c r="C885" s="199"/>
      <c r="D885" s="199"/>
      <c r="E885" s="199"/>
      <c r="F885" s="199"/>
      <c r="G885" s="199"/>
      <c r="H885" s="5"/>
      <c r="I885" s="4"/>
    </row>
    <row r="886" spans="1:9">
      <c r="H886" s="1"/>
      <c r="I886" s="1"/>
    </row>
    <row r="887" spans="1:9">
      <c r="B887" s="3"/>
    </row>
    <row r="888" spans="1:9">
      <c r="B888" s="3"/>
    </row>
    <row r="889" spans="1:9">
      <c r="B889" s="3"/>
    </row>
  </sheetData>
  <mergeCells count="77">
    <mergeCell ref="H543:I543"/>
    <mergeCell ref="H579:I579"/>
    <mergeCell ref="B543:G543"/>
    <mergeCell ref="H545:I545"/>
    <mergeCell ref="B250:I250"/>
    <mergeCell ref="A548:I548"/>
    <mergeCell ref="B550:I550"/>
    <mergeCell ref="B545:G545"/>
    <mergeCell ref="B382:I382"/>
    <mergeCell ref="H338:I338"/>
    <mergeCell ref="B350:G350"/>
    <mergeCell ref="B338:G338"/>
    <mergeCell ref="H350:I350"/>
    <mergeCell ref="H585:I585"/>
    <mergeCell ref="B585:G585"/>
    <mergeCell ref="B587:I587"/>
    <mergeCell ref="B581:G581"/>
    <mergeCell ref="B583:G583"/>
    <mergeCell ref="B1:I1"/>
    <mergeCell ref="B2:I2"/>
    <mergeCell ref="C158:F158"/>
    <mergeCell ref="H4:I4"/>
    <mergeCell ref="B154:G154"/>
    <mergeCell ref="A156:H156"/>
    <mergeCell ref="A1:A2"/>
    <mergeCell ref="A3:I3"/>
    <mergeCell ref="H38:I38"/>
    <mergeCell ref="H68:I68"/>
    <mergeCell ref="B68:G68"/>
    <mergeCell ref="B38:G38"/>
    <mergeCell ref="B245:I245"/>
    <mergeCell ref="B4:G4"/>
    <mergeCell ref="B6:G6"/>
    <mergeCell ref="B265:I265"/>
    <mergeCell ref="B326:I326"/>
    <mergeCell ref="B8:H8"/>
    <mergeCell ref="B233:G233"/>
    <mergeCell ref="B235:I235"/>
    <mergeCell ref="B240:I240"/>
    <mergeCell ref="B231:G231"/>
    <mergeCell ref="B226:I226"/>
    <mergeCell ref="B213:I213"/>
    <mergeCell ref="A884:G884"/>
    <mergeCell ref="A885:G885"/>
    <mergeCell ref="B879:I879"/>
    <mergeCell ref="B846:I846"/>
    <mergeCell ref="B874:I874"/>
    <mergeCell ref="C70:E70"/>
    <mergeCell ref="B605:I605"/>
    <mergeCell ref="B805:I805"/>
    <mergeCell ref="A603:I603"/>
    <mergeCell ref="H231:I231"/>
    <mergeCell ref="H233:I233"/>
    <mergeCell ref="B275:I275"/>
    <mergeCell ref="B305:I305"/>
    <mergeCell ref="B352:I352"/>
    <mergeCell ref="B316:I316"/>
    <mergeCell ref="B336:G336"/>
    <mergeCell ref="B285:I285"/>
    <mergeCell ref="B295:I295"/>
    <mergeCell ref="B255:I255"/>
    <mergeCell ref="H393:I393"/>
    <mergeCell ref="H395:I395"/>
    <mergeCell ref="B509:I509"/>
    <mergeCell ref="B538:I538"/>
    <mergeCell ref="B495:I495"/>
    <mergeCell ref="H507:I507"/>
    <mergeCell ref="H336:I336"/>
    <mergeCell ref="B397:I397"/>
    <mergeCell ref="B440:I440"/>
    <mergeCell ref="B340:I340"/>
    <mergeCell ref="H391:I391"/>
    <mergeCell ref="B507:G507"/>
    <mergeCell ref="B395:G395"/>
    <mergeCell ref="D442:E442"/>
    <mergeCell ref="B393:G393"/>
    <mergeCell ref="B391:G391"/>
  </mergeCells>
  <pageMargins left="0.7" right="0.7" top="0.75" bottom="0.75" header="0.3" footer="0.3"/>
  <pageSetup paperSize="9" scale="54" fitToHeight="0" orientation="portrait" r:id="rId1"/>
  <rowBreaks count="10" manualBreakCount="10">
    <brk id="67" max="8" man="1"/>
    <brk id="153" max="16383" man="1"/>
    <brk id="294" max="16383" man="1"/>
    <brk id="396" max="8" man="1"/>
    <brk id="439" max="8" man="1"/>
    <brk id="494" max="8" man="1"/>
    <brk id="602" max="8" man="1"/>
    <brk id="695" max="8" man="1"/>
    <brk id="776" max="8" man="1"/>
    <brk id="845" max="8" man="1"/>
  </rowBreaks>
  <colBreaks count="1" manualBreakCount="1">
    <brk id="9" max="806" man="1"/>
  </col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zoomScaleNormal="100" workbookViewId="0">
      <selection activeCell="B2" sqref="B2:I2"/>
    </sheetView>
  </sheetViews>
  <sheetFormatPr defaultRowHeight="15"/>
  <cols>
    <col min="1" max="1" width="21.5703125" style="1" customWidth="1"/>
    <col min="2" max="2" width="24" style="1" customWidth="1"/>
    <col min="3" max="3" width="17.85546875" style="1" customWidth="1"/>
    <col min="4" max="4" width="20.85546875" style="1" customWidth="1"/>
    <col min="5" max="5" width="18.42578125" style="1" customWidth="1"/>
    <col min="6" max="6" width="22" style="1" customWidth="1"/>
    <col min="7" max="7" width="18.7109375" style="1" customWidth="1"/>
    <col min="8" max="9" width="15.7109375" style="2" customWidth="1"/>
    <col min="10" max="16384" width="9.140625" style="1"/>
  </cols>
  <sheetData>
    <row r="1" spans="1:10" ht="27.75" customHeight="1" thickBot="1">
      <c r="A1" s="212"/>
      <c r="B1" s="226" t="s">
        <v>255</v>
      </c>
      <c r="C1" s="227"/>
      <c r="D1" s="227"/>
      <c r="E1" s="227"/>
      <c r="F1" s="227"/>
      <c r="G1" s="227"/>
      <c r="H1" s="227"/>
      <c r="I1" s="228"/>
    </row>
    <row r="2" spans="1:10" ht="30" customHeight="1" thickBot="1">
      <c r="A2" s="213"/>
      <c r="B2" s="229">
        <f>'[1]D-1'!B2:I2</f>
        <v>44867</v>
      </c>
      <c r="C2" s="230"/>
      <c r="D2" s="230"/>
      <c r="E2" s="230"/>
      <c r="F2" s="230"/>
      <c r="G2" s="230"/>
      <c r="H2" s="230"/>
      <c r="I2" s="231"/>
    </row>
    <row r="3" spans="1:10" ht="21" customHeight="1" thickBot="1">
      <c r="A3" s="214" t="s">
        <v>256</v>
      </c>
      <c r="B3" s="215"/>
      <c r="C3" s="215"/>
      <c r="D3" s="215"/>
      <c r="E3" s="215"/>
      <c r="F3" s="215"/>
      <c r="G3" s="215"/>
      <c r="H3" s="215"/>
      <c r="I3" s="216"/>
    </row>
    <row r="4" spans="1:10" ht="15.75" thickBot="1">
      <c r="A4" s="47" t="s">
        <v>257</v>
      </c>
      <c r="B4" s="191" t="s">
        <v>258</v>
      </c>
      <c r="C4" s="191"/>
      <c r="D4" s="191"/>
      <c r="E4" s="191"/>
      <c r="F4" s="191"/>
      <c r="G4" s="191"/>
      <c r="H4" s="176" t="s">
        <v>40</v>
      </c>
      <c r="I4" s="178"/>
    </row>
    <row r="5" spans="1:10" ht="15.75" thickBot="1">
      <c r="A5" s="16"/>
      <c r="B5" s="12"/>
      <c r="C5" s="12"/>
      <c r="D5" s="12"/>
      <c r="E5" s="12"/>
      <c r="F5" s="12"/>
      <c r="G5" s="12"/>
      <c r="H5" s="7"/>
      <c r="I5" s="11"/>
    </row>
    <row r="6" spans="1:10" ht="15.75" thickBot="1">
      <c r="A6" s="47" t="s">
        <v>259</v>
      </c>
      <c r="B6" s="191" t="s">
        <v>260</v>
      </c>
      <c r="C6" s="191"/>
      <c r="D6" s="191"/>
      <c r="E6" s="191"/>
      <c r="F6" s="191"/>
      <c r="G6" s="191"/>
      <c r="H6" s="152">
        <f>'Publikime AL'!H6</f>
        <v>25000</v>
      </c>
      <c r="I6" s="151" t="s">
        <v>237</v>
      </c>
      <c r="J6" s="160"/>
    </row>
    <row r="7" spans="1:10" ht="15.75" thickBot="1">
      <c r="A7" s="16"/>
      <c r="B7" s="12"/>
      <c r="C7" s="12"/>
      <c r="D7" s="12"/>
      <c r="E7" s="12"/>
      <c r="F7" s="12"/>
      <c r="G7" s="12"/>
      <c r="H7" s="7"/>
      <c r="I7" s="11"/>
    </row>
    <row r="8" spans="1:10" ht="15.75" thickBot="1">
      <c r="A8" s="47" t="s">
        <v>261</v>
      </c>
      <c r="B8" s="179" t="s">
        <v>262</v>
      </c>
      <c r="C8" s="180"/>
      <c r="D8" s="180"/>
      <c r="E8" s="180"/>
      <c r="F8" s="180"/>
      <c r="G8" s="180"/>
      <c r="H8" s="181"/>
      <c r="I8" s="151" t="s">
        <v>237</v>
      </c>
    </row>
    <row r="9" spans="1:10">
      <c r="A9" s="16"/>
      <c r="B9" s="12"/>
      <c r="C9" s="12"/>
      <c r="D9" s="12"/>
      <c r="E9" s="12"/>
      <c r="F9" s="12"/>
      <c r="G9" s="12"/>
      <c r="H9" s="7"/>
      <c r="I9" s="11"/>
    </row>
    <row r="10" spans="1:10">
      <c r="A10" s="30" t="s">
        <v>263</v>
      </c>
      <c r="B10" s="30" t="str">
        <f>'Publikime AL'!B10</f>
        <v>7/2/20222</v>
      </c>
      <c r="C10" s="30" t="str">
        <f>'Publikime AL'!C10</f>
        <v>8/2/20222</v>
      </c>
      <c r="D10" s="30" t="str">
        <f>'Publikime AL'!D10</f>
        <v>9/2/20222</v>
      </c>
      <c r="E10" s="30" t="str">
        <f>'Publikime AL'!E10</f>
        <v>10/2/20222</v>
      </c>
      <c r="F10" s="30" t="str">
        <f>'Publikime AL'!F10</f>
        <v>11/2/20222</v>
      </c>
      <c r="G10" s="30" t="str">
        <f>'Publikime AL'!G10</f>
        <v>12/2/2022</v>
      </c>
      <c r="H10" s="30" t="str">
        <f>'Publikime AL'!H10</f>
        <v>13/2/2022</v>
      </c>
      <c r="I10" s="11"/>
    </row>
    <row r="11" spans="1:10">
      <c r="A11" s="161" t="s">
        <v>12</v>
      </c>
      <c r="B11" s="30">
        <f>'Publikime AL'!B11</f>
        <v>600</v>
      </c>
      <c r="C11" s="30">
        <f>'Publikime AL'!C11</f>
        <v>600</v>
      </c>
      <c r="D11" s="30">
        <f>'Publikime AL'!D11</f>
        <v>600</v>
      </c>
      <c r="E11" s="30">
        <f>'Publikime AL'!E11</f>
        <v>600</v>
      </c>
      <c r="F11" s="30">
        <f>'Publikime AL'!F11</f>
        <v>600</v>
      </c>
      <c r="G11" s="30">
        <f>'Publikime AL'!G11</f>
        <v>600</v>
      </c>
      <c r="H11" s="30">
        <f>'Publikime AL'!H11</f>
        <v>600</v>
      </c>
      <c r="I11" s="11"/>
    </row>
    <row r="12" spans="1:10">
      <c r="A12" s="161" t="s">
        <v>11</v>
      </c>
      <c r="B12" s="30">
        <f>'Publikime AL'!B12</f>
        <v>1400</v>
      </c>
      <c r="C12" s="30">
        <f>'Publikime AL'!C12</f>
        <v>1400</v>
      </c>
      <c r="D12" s="30">
        <f>'Publikime AL'!D12</f>
        <v>1400</v>
      </c>
      <c r="E12" s="30">
        <f>'Publikime AL'!E12</f>
        <v>1400</v>
      </c>
      <c r="F12" s="30">
        <f>'Publikime AL'!F12</f>
        <v>1400</v>
      </c>
      <c r="G12" s="30">
        <f>'Publikime AL'!G12</f>
        <v>1400</v>
      </c>
      <c r="H12" s="30">
        <f>'Publikime AL'!H12</f>
        <v>1400</v>
      </c>
      <c r="I12" s="11"/>
    </row>
    <row r="13" spans="1:10">
      <c r="A13" s="162" t="s">
        <v>10</v>
      </c>
      <c r="B13" s="30">
        <f>'Publikime AL'!B13</f>
        <v>0</v>
      </c>
      <c r="C13" s="30">
        <f>'Publikime AL'!C13</f>
        <v>0</v>
      </c>
      <c r="D13" s="30">
        <f>'Publikime AL'!D13</f>
        <v>0</v>
      </c>
      <c r="E13" s="30">
        <f>'Publikime AL'!E13</f>
        <v>0</v>
      </c>
      <c r="F13" s="30">
        <f>'Publikime AL'!F13</f>
        <v>0</v>
      </c>
      <c r="G13" s="30">
        <f>'Publikime AL'!G13</f>
        <v>0</v>
      </c>
      <c r="H13" s="30">
        <f>'Publikime AL'!H13</f>
        <v>0</v>
      </c>
      <c r="I13" s="11"/>
    </row>
    <row r="14" spans="1:10" ht="15.75" thickBot="1">
      <c r="A14" s="16"/>
      <c r="B14" s="12"/>
      <c r="C14" s="12"/>
      <c r="D14" s="12"/>
      <c r="E14" s="12"/>
      <c r="F14" s="12"/>
      <c r="G14" s="12"/>
      <c r="H14" s="7"/>
      <c r="I14" s="11"/>
    </row>
    <row r="15" spans="1:10" ht="15.75" thickBot="1">
      <c r="A15" s="47" t="s">
        <v>264</v>
      </c>
      <c r="B15" s="180" t="s">
        <v>265</v>
      </c>
      <c r="C15" s="180"/>
      <c r="D15" s="180"/>
      <c r="E15" s="180"/>
      <c r="F15" s="180"/>
      <c r="G15" s="181"/>
      <c r="H15" s="176" t="s">
        <v>237</v>
      </c>
      <c r="I15" s="178"/>
    </row>
    <row r="16" spans="1:10">
      <c r="A16" s="16"/>
      <c r="B16" s="12"/>
      <c r="C16" s="12"/>
      <c r="D16" s="12"/>
      <c r="E16" s="12"/>
      <c r="F16" s="12"/>
      <c r="G16" s="12"/>
      <c r="H16" s="7"/>
      <c r="I16" s="11"/>
    </row>
    <row r="17" spans="1:9">
      <c r="A17" s="16"/>
      <c r="B17" s="12"/>
      <c r="C17" s="30" t="s">
        <v>266</v>
      </c>
      <c r="D17" s="30">
        <f>'Publikime AL'!D40</f>
        <v>1</v>
      </c>
      <c r="E17" s="30">
        <f>'Publikime AL'!E40</f>
        <v>2</v>
      </c>
      <c r="F17" s="30">
        <f>'Publikime AL'!F40</f>
        <v>3</v>
      </c>
      <c r="G17" s="30">
        <f>'Publikime AL'!G40</f>
        <v>4</v>
      </c>
      <c r="H17" s="7"/>
      <c r="I17" s="11"/>
    </row>
    <row r="18" spans="1:9">
      <c r="A18" s="16"/>
      <c r="B18" s="12"/>
      <c r="C18" s="91" t="s">
        <v>12</v>
      </c>
      <c r="D18" s="30">
        <f>'Publikime AL'!D41</f>
        <v>600</v>
      </c>
      <c r="E18" s="30">
        <f>'Publikime AL'!E41</f>
        <v>600</v>
      </c>
      <c r="F18" s="30">
        <f>'Publikime AL'!F41</f>
        <v>600</v>
      </c>
      <c r="G18" s="30">
        <f>'Publikime AL'!G41</f>
        <v>600</v>
      </c>
      <c r="H18" s="7"/>
      <c r="I18" s="11"/>
    </row>
    <row r="19" spans="1:9">
      <c r="A19" s="16"/>
      <c r="B19" s="12"/>
      <c r="C19" s="91" t="s">
        <v>11</v>
      </c>
      <c r="D19" s="30">
        <f>'Publikime AL'!D42</f>
        <v>1400</v>
      </c>
      <c r="E19" s="30">
        <f>'Publikime AL'!E42</f>
        <v>1400</v>
      </c>
      <c r="F19" s="30">
        <f>'Publikime AL'!F42</f>
        <v>1350</v>
      </c>
      <c r="G19" s="30">
        <f>'Publikime AL'!G42</f>
        <v>1300</v>
      </c>
      <c r="H19" s="7"/>
      <c r="I19" s="11"/>
    </row>
    <row r="20" spans="1:9">
      <c r="A20" s="16"/>
      <c r="B20" s="12"/>
      <c r="C20" s="90" t="s">
        <v>10</v>
      </c>
      <c r="D20" s="30">
        <f>'Publikime AL'!D43</f>
        <v>0</v>
      </c>
      <c r="E20" s="30">
        <f>'Publikime AL'!E43</f>
        <v>0</v>
      </c>
      <c r="F20" s="30">
        <f>'Publikime AL'!F43</f>
        <v>0</v>
      </c>
      <c r="G20" s="30">
        <f>'Publikime AL'!G43</f>
        <v>0</v>
      </c>
      <c r="H20" s="7"/>
      <c r="I20" s="11"/>
    </row>
    <row r="21" spans="1:9" ht="15.75" thickBot="1">
      <c r="A21" s="16"/>
      <c r="B21" s="12"/>
      <c r="C21" s="12"/>
      <c r="D21" s="12"/>
      <c r="E21" s="12"/>
      <c r="F21" s="12"/>
      <c r="G21" s="12"/>
      <c r="H21" s="7"/>
      <c r="I21" s="11"/>
    </row>
    <row r="22" spans="1:9" ht="15.75" thickBot="1">
      <c r="A22" s="47" t="s">
        <v>267</v>
      </c>
      <c r="B22" s="191" t="s">
        <v>265</v>
      </c>
      <c r="C22" s="191"/>
      <c r="D22" s="191"/>
      <c r="E22" s="191"/>
      <c r="F22" s="191"/>
      <c r="G22" s="191"/>
      <c r="H22" s="176" t="s">
        <v>237</v>
      </c>
      <c r="I22" s="178"/>
    </row>
    <row r="23" spans="1:9">
      <c r="A23" s="16"/>
      <c r="B23" s="62"/>
      <c r="C23" s="62"/>
      <c r="D23" s="62"/>
      <c r="E23" s="62"/>
      <c r="F23" s="62"/>
      <c r="G23" s="62"/>
      <c r="H23" s="7"/>
      <c r="I23" s="11"/>
    </row>
    <row r="24" spans="1:9">
      <c r="A24" s="16"/>
      <c r="B24" s="12"/>
      <c r="C24" s="187">
        <f>YEAR(B2)</f>
        <v>2022</v>
      </c>
      <c r="D24" s="187"/>
      <c r="E24" s="187"/>
      <c r="F24" s="187"/>
      <c r="G24" s="12"/>
      <c r="H24" s="7"/>
      <c r="I24" s="11"/>
    </row>
    <row r="25" spans="1:9">
      <c r="A25" s="16"/>
      <c r="B25" s="12"/>
      <c r="C25" s="93" t="s">
        <v>266</v>
      </c>
      <c r="D25" s="154" t="s">
        <v>12</v>
      </c>
      <c r="E25" s="154" t="s">
        <v>11</v>
      </c>
      <c r="F25" s="92" t="s">
        <v>10</v>
      </c>
      <c r="G25" s="12"/>
      <c r="H25" s="7"/>
      <c r="I25" s="11"/>
    </row>
    <row r="26" spans="1:9">
      <c r="A26" s="16"/>
      <c r="B26" s="12"/>
      <c r="C26" s="91">
        <v>1</v>
      </c>
      <c r="D26" s="163">
        <f>'Publikime AL'!D72</f>
        <v>550</v>
      </c>
      <c r="E26" s="163">
        <f>'Publikime AL'!E72</f>
        <v>1300</v>
      </c>
      <c r="F26" s="163" t="e">
        <f>'Publikime AL'!#REF!</f>
        <v>#REF!</v>
      </c>
      <c r="G26" s="12"/>
      <c r="H26" s="7"/>
      <c r="I26" s="11"/>
    </row>
    <row r="27" spans="1:9">
      <c r="A27" s="16"/>
      <c r="B27" s="12"/>
      <c r="C27" s="91">
        <v>2</v>
      </c>
      <c r="D27" s="163">
        <f>'Publikime AL'!D73</f>
        <v>550</v>
      </c>
      <c r="E27" s="163">
        <f>'Publikime AL'!E73</f>
        <v>1350</v>
      </c>
      <c r="F27" s="163" t="e">
        <f>'Publikime AL'!#REF!</f>
        <v>#REF!</v>
      </c>
      <c r="G27" s="12"/>
      <c r="H27" s="7"/>
      <c r="I27" s="11"/>
    </row>
    <row r="28" spans="1:9">
      <c r="A28" s="16"/>
      <c r="B28" s="12"/>
      <c r="C28" s="91">
        <v>3</v>
      </c>
      <c r="D28" s="163">
        <f>'Publikime AL'!D74</f>
        <v>550</v>
      </c>
      <c r="E28" s="163">
        <f>'Publikime AL'!E74</f>
        <v>1450</v>
      </c>
      <c r="F28" s="163" t="e">
        <f>'Publikime AL'!#REF!</f>
        <v>#REF!</v>
      </c>
      <c r="G28" s="12"/>
      <c r="H28" s="7"/>
      <c r="I28" s="11"/>
    </row>
    <row r="29" spans="1:9">
      <c r="A29" s="16"/>
      <c r="B29" s="12"/>
      <c r="C29" s="91">
        <v>4</v>
      </c>
      <c r="D29" s="163">
        <f>'Publikime AL'!D75</f>
        <v>600</v>
      </c>
      <c r="E29" s="163">
        <f>'Publikime AL'!E75</f>
        <v>1600</v>
      </c>
      <c r="F29" s="163" t="e">
        <f>'Publikime AL'!#REF!</f>
        <v>#REF!</v>
      </c>
      <c r="G29" s="12"/>
      <c r="H29" s="7"/>
      <c r="I29" s="11"/>
    </row>
    <row r="30" spans="1:9">
      <c r="A30" s="16"/>
      <c r="B30" s="12"/>
      <c r="C30" s="91">
        <v>5</v>
      </c>
      <c r="D30" s="163">
        <f>'Publikime AL'!D76</f>
        <v>600</v>
      </c>
      <c r="E30" s="163">
        <f>'Publikime AL'!E76</f>
        <v>1650</v>
      </c>
      <c r="F30" s="163" t="e">
        <f>'Publikime AL'!#REF!</f>
        <v>#REF!</v>
      </c>
      <c r="G30" s="12"/>
      <c r="H30" s="7"/>
      <c r="I30" s="11"/>
    </row>
    <row r="31" spans="1:9">
      <c r="A31" s="16"/>
      <c r="B31" s="12"/>
      <c r="C31" s="91">
        <f t="shared" ref="C31:C77" si="0">C30+1</f>
        <v>6</v>
      </c>
      <c r="D31" s="163">
        <f>'Publikime AL'!D77</f>
        <v>550</v>
      </c>
      <c r="E31" s="163">
        <f>'Publikime AL'!E77</f>
        <v>1500</v>
      </c>
      <c r="F31" s="163" t="e">
        <f>'Publikime AL'!#REF!</f>
        <v>#REF!</v>
      </c>
      <c r="G31" s="12"/>
      <c r="H31" s="7"/>
      <c r="I31" s="11"/>
    </row>
    <row r="32" spans="1:9">
      <c r="A32" s="16"/>
      <c r="B32" s="12"/>
      <c r="C32" s="91">
        <f t="shared" si="0"/>
        <v>7</v>
      </c>
      <c r="D32" s="163">
        <f>'Publikime AL'!D78</f>
        <v>550</v>
      </c>
      <c r="E32" s="163">
        <f>'Publikime AL'!E78</f>
        <v>1450</v>
      </c>
      <c r="F32" s="163" t="e">
        <f>'Publikime AL'!#REF!</f>
        <v>#REF!</v>
      </c>
      <c r="G32" s="12"/>
      <c r="H32" s="7"/>
      <c r="I32" s="11"/>
    </row>
    <row r="33" spans="1:9">
      <c r="A33" s="16"/>
      <c r="B33" s="12"/>
      <c r="C33" s="91">
        <f t="shared" si="0"/>
        <v>8</v>
      </c>
      <c r="D33" s="163">
        <f>'Publikime AL'!D79</f>
        <v>550</v>
      </c>
      <c r="E33" s="163">
        <f>'Publikime AL'!E79</f>
        <v>1400</v>
      </c>
      <c r="F33" s="163" t="e">
        <f>'Publikime AL'!#REF!</f>
        <v>#REF!</v>
      </c>
      <c r="G33" s="12"/>
      <c r="H33" s="7"/>
      <c r="I33" s="11"/>
    </row>
    <row r="34" spans="1:9">
      <c r="A34" s="16"/>
      <c r="B34" s="12"/>
      <c r="C34" s="91">
        <f t="shared" si="0"/>
        <v>9</v>
      </c>
      <c r="D34" s="163">
        <f>'Publikime AL'!D80</f>
        <v>550</v>
      </c>
      <c r="E34" s="163">
        <f>'Publikime AL'!E80</f>
        <v>1300</v>
      </c>
      <c r="F34" s="163" t="e">
        <f>'Publikime AL'!#REF!</f>
        <v>#REF!</v>
      </c>
      <c r="G34" s="12"/>
      <c r="H34" s="7"/>
      <c r="I34" s="11"/>
    </row>
    <row r="35" spans="1:9">
      <c r="A35" s="16"/>
      <c r="B35" s="12"/>
      <c r="C35" s="91">
        <f t="shared" si="0"/>
        <v>10</v>
      </c>
      <c r="D35" s="163">
        <f>'Publikime AL'!D81</f>
        <v>550</v>
      </c>
      <c r="E35" s="163">
        <f>'Publikime AL'!E81</f>
        <v>1250</v>
      </c>
      <c r="F35" s="163" t="e">
        <f>'Publikime AL'!#REF!</f>
        <v>#REF!</v>
      </c>
      <c r="G35" s="12"/>
      <c r="H35" s="7"/>
      <c r="I35" s="11"/>
    </row>
    <row r="36" spans="1:9">
      <c r="A36" s="16"/>
      <c r="B36" s="12"/>
      <c r="C36" s="91">
        <f t="shared" si="0"/>
        <v>11</v>
      </c>
      <c r="D36" s="163">
        <f>'Publikime AL'!D82</f>
        <v>550</v>
      </c>
      <c r="E36" s="163">
        <f>'Publikime AL'!E82</f>
        <v>1250</v>
      </c>
      <c r="F36" s="163" t="e">
        <f>'Publikime AL'!#REF!</f>
        <v>#REF!</v>
      </c>
      <c r="G36" s="12"/>
      <c r="H36" s="7"/>
      <c r="I36" s="11"/>
    </row>
    <row r="37" spans="1:9">
      <c r="A37" s="16"/>
      <c r="B37" s="12"/>
      <c r="C37" s="91">
        <f t="shared" si="0"/>
        <v>12</v>
      </c>
      <c r="D37" s="163">
        <f>'Publikime AL'!D83</f>
        <v>550</v>
      </c>
      <c r="E37" s="163">
        <f>'Publikime AL'!E83</f>
        <v>1250</v>
      </c>
      <c r="F37" s="163" t="e">
        <f>'Publikime AL'!#REF!</f>
        <v>#REF!</v>
      </c>
      <c r="G37" s="12"/>
      <c r="H37" s="7"/>
      <c r="I37" s="11"/>
    </row>
    <row r="38" spans="1:9">
      <c r="A38" s="16"/>
      <c r="B38" s="12"/>
      <c r="C38" s="91">
        <f t="shared" si="0"/>
        <v>13</v>
      </c>
      <c r="D38" s="163">
        <f>'Publikime AL'!D84</f>
        <v>550</v>
      </c>
      <c r="E38" s="163">
        <f>'Publikime AL'!E84</f>
        <v>1200</v>
      </c>
      <c r="F38" s="163" t="e">
        <f>'Publikime AL'!#REF!</f>
        <v>#REF!</v>
      </c>
      <c r="G38" s="12"/>
      <c r="H38" s="7"/>
      <c r="I38" s="11"/>
    </row>
    <row r="39" spans="1:9">
      <c r="A39" s="16"/>
      <c r="B39" s="12"/>
      <c r="C39" s="91">
        <f t="shared" si="0"/>
        <v>14</v>
      </c>
      <c r="D39" s="163">
        <f>'Publikime AL'!D85</f>
        <v>550</v>
      </c>
      <c r="E39" s="163">
        <f>'Publikime AL'!E85</f>
        <v>1200</v>
      </c>
      <c r="F39" s="163" t="e">
        <f>'Publikime AL'!#REF!</f>
        <v>#REF!</v>
      </c>
      <c r="G39" s="12"/>
      <c r="H39" s="7"/>
      <c r="I39" s="11"/>
    </row>
    <row r="40" spans="1:9">
      <c r="A40" s="16"/>
      <c r="B40" s="12"/>
      <c r="C40" s="91">
        <f t="shared" si="0"/>
        <v>15</v>
      </c>
      <c r="D40" s="163">
        <f>'Publikime AL'!D86</f>
        <v>550</v>
      </c>
      <c r="E40" s="163">
        <f>'Publikime AL'!E86</f>
        <v>1150</v>
      </c>
      <c r="F40" s="163" t="e">
        <f>'Publikime AL'!#REF!</f>
        <v>#REF!</v>
      </c>
      <c r="G40" s="12"/>
      <c r="H40" s="7"/>
      <c r="I40" s="11"/>
    </row>
    <row r="41" spans="1:9">
      <c r="A41" s="16"/>
      <c r="B41" s="12"/>
      <c r="C41" s="91">
        <f t="shared" si="0"/>
        <v>16</v>
      </c>
      <c r="D41" s="163">
        <f>'Publikime AL'!D87</f>
        <v>550</v>
      </c>
      <c r="E41" s="163">
        <f>'Publikime AL'!E87</f>
        <v>1100</v>
      </c>
      <c r="F41" s="163" t="e">
        <f>'Publikime AL'!#REF!</f>
        <v>#REF!</v>
      </c>
      <c r="G41" s="12"/>
      <c r="H41" s="7"/>
      <c r="I41" s="11"/>
    </row>
    <row r="42" spans="1:9">
      <c r="A42" s="16"/>
      <c r="B42" s="12"/>
      <c r="C42" s="91">
        <f t="shared" si="0"/>
        <v>17</v>
      </c>
      <c r="D42" s="163">
        <f>'Publikime AL'!D88</f>
        <v>550</v>
      </c>
      <c r="E42" s="163">
        <f>'Publikime AL'!E88</f>
        <v>1100</v>
      </c>
      <c r="F42" s="163" t="e">
        <f>'Publikime AL'!#REF!</f>
        <v>#REF!</v>
      </c>
      <c r="G42" s="12"/>
      <c r="H42" s="7"/>
      <c r="I42" s="11"/>
    </row>
    <row r="43" spans="1:9">
      <c r="A43" s="16"/>
      <c r="B43" s="12"/>
      <c r="C43" s="91">
        <f t="shared" si="0"/>
        <v>18</v>
      </c>
      <c r="D43" s="163">
        <f>'Publikime AL'!D89</f>
        <v>550</v>
      </c>
      <c r="E43" s="163">
        <f>'Publikime AL'!E89</f>
        <v>1050</v>
      </c>
      <c r="F43" s="163" t="e">
        <f>'Publikime AL'!#REF!</f>
        <v>#REF!</v>
      </c>
      <c r="G43" s="12"/>
      <c r="H43" s="7"/>
      <c r="I43" s="11"/>
    </row>
    <row r="44" spans="1:9">
      <c r="A44" s="16"/>
      <c r="B44" s="12"/>
      <c r="C44" s="91">
        <f t="shared" si="0"/>
        <v>19</v>
      </c>
      <c r="D44" s="163">
        <f>'Publikime AL'!D90</f>
        <v>550</v>
      </c>
      <c r="E44" s="163">
        <f>'Publikime AL'!E90</f>
        <v>1050</v>
      </c>
      <c r="F44" s="163" t="e">
        <f>'Publikime AL'!#REF!</f>
        <v>#REF!</v>
      </c>
      <c r="G44" s="12"/>
      <c r="H44" s="7"/>
      <c r="I44" s="11"/>
    </row>
    <row r="45" spans="1:9">
      <c r="A45" s="16"/>
      <c r="B45" s="12"/>
      <c r="C45" s="91">
        <f t="shared" si="0"/>
        <v>20</v>
      </c>
      <c r="D45" s="163">
        <f>'Publikime AL'!D91</f>
        <v>510</v>
      </c>
      <c r="E45" s="163">
        <f>'Publikime AL'!E91</f>
        <v>1000</v>
      </c>
      <c r="F45" s="163" t="e">
        <f>'Publikime AL'!#REF!</f>
        <v>#REF!</v>
      </c>
      <c r="G45" s="12"/>
      <c r="H45" s="7"/>
      <c r="I45" s="11"/>
    </row>
    <row r="46" spans="1:9">
      <c r="A46" s="16"/>
      <c r="B46" s="12"/>
      <c r="C46" s="91">
        <f t="shared" si="0"/>
        <v>21</v>
      </c>
      <c r="D46" s="163">
        <f>'Publikime AL'!D92</f>
        <v>510</v>
      </c>
      <c r="E46" s="163">
        <f>'Publikime AL'!E92</f>
        <v>1000</v>
      </c>
      <c r="F46" s="163" t="e">
        <f>'Publikime AL'!#REF!</f>
        <v>#REF!</v>
      </c>
      <c r="G46" s="12"/>
      <c r="H46" s="7"/>
      <c r="I46" s="11"/>
    </row>
    <row r="47" spans="1:9">
      <c r="A47" s="16"/>
      <c r="B47" s="12"/>
      <c r="C47" s="91">
        <f t="shared" si="0"/>
        <v>22</v>
      </c>
      <c r="D47" s="163">
        <f>'Publikime AL'!D93</f>
        <v>550</v>
      </c>
      <c r="E47" s="163">
        <f>'Publikime AL'!E93</f>
        <v>1050</v>
      </c>
      <c r="F47" s="163" t="e">
        <f>'Publikime AL'!#REF!</f>
        <v>#REF!</v>
      </c>
      <c r="G47" s="12"/>
      <c r="H47" s="7"/>
      <c r="I47" s="11"/>
    </row>
    <row r="48" spans="1:9">
      <c r="A48" s="16"/>
      <c r="B48" s="12"/>
      <c r="C48" s="91">
        <f t="shared" si="0"/>
        <v>23</v>
      </c>
      <c r="D48" s="163">
        <f>'Publikime AL'!D94</f>
        <v>510</v>
      </c>
      <c r="E48" s="163">
        <f>'Publikime AL'!E94</f>
        <v>990</v>
      </c>
      <c r="F48" s="163" t="e">
        <f>'Publikime AL'!#REF!</f>
        <v>#REF!</v>
      </c>
      <c r="G48" s="12"/>
      <c r="H48" s="7"/>
      <c r="I48" s="11"/>
    </row>
    <row r="49" spans="1:9">
      <c r="A49" s="16"/>
      <c r="B49" s="12"/>
      <c r="C49" s="91">
        <f t="shared" si="0"/>
        <v>24</v>
      </c>
      <c r="D49" s="163">
        <f>'Publikime AL'!D95</f>
        <v>550</v>
      </c>
      <c r="E49" s="163">
        <f>'Publikime AL'!E95</f>
        <v>1100</v>
      </c>
      <c r="F49" s="163" t="e">
        <f>'Publikime AL'!#REF!</f>
        <v>#REF!</v>
      </c>
      <c r="G49" s="12"/>
      <c r="H49" s="7"/>
      <c r="I49" s="11"/>
    </row>
    <row r="50" spans="1:9">
      <c r="A50" s="16"/>
      <c r="B50" s="12"/>
      <c r="C50" s="91">
        <f t="shared" si="0"/>
        <v>25</v>
      </c>
      <c r="D50" s="163">
        <f>'Publikime AL'!D96</f>
        <v>550</v>
      </c>
      <c r="E50" s="163">
        <f>'Publikime AL'!E96</f>
        <v>1100</v>
      </c>
      <c r="F50" s="163" t="e">
        <f>'Publikime AL'!#REF!</f>
        <v>#REF!</v>
      </c>
      <c r="G50" s="12"/>
      <c r="H50" s="7"/>
      <c r="I50" s="11"/>
    </row>
    <row r="51" spans="1:9">
      <c r="A51" s="16"/>
      <c r="B51" s="12"/>
      <c r="C51" s="91">
        <f t="shared" si="0"/>
        <v>26</v>
      </c>
      <c r="D51" s="163">
        <f>'Publikime AL'!D97</f>
        <v>600</v>
      </c>
      <c r="E51" s="163">
        <f>'Publikime AL'!E97</f>
        <v>1150</v>
      </c>
      <c r="F51" s="163" t="e">
        <f>'Publikime AL'!#REF!</f>
        <v>#REF!</v>
      </c>
      <c r="G51" s="12"/>
      <c r="H51" s="7"/>
      <c r="I51" s="11"/>
    </row>
    <row r="52" spans="1:9">
      <c r="A52" s="16"/>
      <c r="B52" s="12"/>
      <c r="C52" s="91">
        <f t="shared" si="0"/>
        <v>27</v>
      </c>
      <c r="D52" s="163">
        <f>'Publikime AL'!D98</f>
        <v>600</v>
      </c>
      <c r="E52" s="163">
        <f>'Publikime AL'!E98</f>
        <v>1150</v>
      </c>
      <c r="F52" s="163" t="e">
        <f>'Publikime AL'!#REF!</f>
        <v>#REF!</v>
      </c>
      <c r="G52" s="12"/>
      <c r="H52" s="7"/>
      <c r="I52" s="11"/>
    </row>
    <row r="53" spans="1:9">
      <c r="A53" s="16"/>
      <c r="B53" s="12"/>
      <c r="C53" s="91">
        <f t="shared" si="0"/>
        <v>28</v>
      </c>
      <c r="D53" s="163">
        <f>'Publikime AL'!D99</f>
        <v>600</v>
      </c>
      <c r="E53" s="163">
        <f>'Publikime AL'!E99</f>
        <v>1200</v>
      </c>
      <c r="F53" s="163" t="e">
        <f>'Publikime AL'!#REF!</f>
        <v>#REF!</v>
      </c>
      <c r="G53" s="12"/>
      <c r="H53" s="7"/>
      <c r="I53" s="11"/>
    </row>
    <row r="54" spans="1:9">
      <c r="A54" s="16"/>
      <c r="B54" s="12"/>
      <c r="C54" s="91">
        <f t="shared" si="0"/>
        <v>29</v>
      </c>
      <c r="D54" s="163">
        <f>'Publikime AL'!D100</f>
        <v>600</v>
      </c>
      <c r="E54" s="163">
        <f>'Publikime AL'!E100</f>
        <v>1200</v>
      </c>
      <c r="F54" s="163" t="e">
        <f>'Publikime AL'!#REF!</f>
        <v>#REF!</v>
      </c>
      <c r="G54" s="12"/>
      <c r="H54" s="7"/>
      <c r="I54" s="11"/>
    </row>
    <row r="55" spans="1:9">
      <c r="A55" s="16"/>
      <c r="B55" s="12"/>
      <c r="C55" s="91">
        <f t="shared" si="0"/>
        <v>30</v>
      </c>
      <c r="D55" s="163">
        <f>'Publikime AL'!D101</f>
        <v>600</v>
      </c>
      <c r="E55" s="163">
        <f>'Publikime AL'!E101</f>
        <v>1200</v>
      </c>
      <c r="F55" s="163" t="e">
        <f>'Publikime AL'!#REF!</f>
        <v>#REF!</v>
      </c>
      <c r="G55" s="12"/>
      <c r="H55" s="7"/>
      <c r="I55" s="11"/>
    </row>
    <row r="56" spans="1:9">
      <c r="A56" s="16"/>
      <c r="B56" s="12"/>
      <c r="C56" s="91">
        <f t="shared" si="0"/>
        <v>31</v>
      </c>
      <c r="D56" s="163">
        <f>'Publikime AL'!D102</f>
        <v>650</v>
      </c>
      <c r="E56" s="163">
        <f>'Publikime AL'!E102</f>
        <v>1200</v>
      </c>
      <c r="F56" s="163" t="e">
        <f>'Publikime AL'!#REF!</f>
        <v>#REF!</v>
      </c>
      <c r="G56" s="12"/>
      <c r="H56" s="7"/>
      <c r="I56" s="11"/>
    </row>
    <row r="57" spans="1:9">
      <c r="A57" s="16"/>
      <c r="B57" s="12"/>
      <c r="C57" s="91">
        <f t="shared" si="0"/>
        <v>32</v>
      </c>
      <c r="D57" s="163">
        <f>'Publikime AL'!D103</f>
        <v>650</v>
      </c>
      <c r="E57" s="163">
        <f>'Publikime AL'!E103</f>
        <v>1200</v>
      </c>
      <c r="F57" s="163" t="e">
        <f>'Publikime AL'!#REF!</f>
        <v>#REF!</v>
      </c>
      <c r="G57" s="12"/>
      <c r="H57" s="7"/>
      <c r="I57" s="11"/>
    </row>
    <row r="58" spans="1:9">
      <c r="A58" s="16"/>
      <c r="B58" s="12"/>
      <c r="C58" s="91">
        <f t="shared" si="0"/>
        <v>33</v>
      </c>
      <c r="D58" s="163">
        <f>'Publikime AL'!D104</f>
        <v>630</v>
      </c>
      <c r="E58" s="163">
        <f>'Publikime AL'!E104</f>
        <v>1200</v>
      </c>
      <c r="F58" s="163" t="e">
        <f>'Publikime AL'!#REF!</f>
        <v>#REF!</v>
      </c>
      <c r="G58" s="12"/>
      <c r="H58" s="7"/>
      <c r="I58" s="11"/>
    </row>
    <row r="59" spans="1:9">
      <c r="A59" s="16"/>
      <c r="B59" s="12"/>
      <c r="C59" s="91">
        <f t="shared" si="0"/>
        <v>34</v>
      </c>
      <c r="D59" s="163">
        <f>'Publikime AL'!D105</f>
        <v>550</v>
      </c>
      <c r="E59" s="163">
        <f>'Publikime AL'!E105</f>
        <v>1100</v>
      </c>
      <c r="F59" s="163" t="e">
        <f>'Publikime AL'!#REF!</f>
        <v>#REF!</v>
      </c>
      <c r="G59" s="12"/>
      <c r="H59" s="7"/>
      <c r="I59" s="11"/>
    </row>
    <row r="60" spans="1:9">
      <c r="A60" s="16"/>
      <c r="B60" s="12"/>
      <c r="C60" s="91">
        <f t="shared" si="0"/>
        <v>35</v>
      </c>
      <c r="D60" s="163">
        <f>'Publikime AL'!D106</f>
        <v>550</v>
      </c>
      <c r="E60" s="163">
        <f>'Publikime AL'!E106</f>
        <v>1050</v>
      </c>
      <c r="F60" s="163" t="e">
        <f>'Publikime AL'!#REF!</f>
        <v>#REF!</v>
      </c>
      <c r="G60" s="12"/>
      <c r="H60" s="7"/>
      <c r="I60" s="11"/>
    </row>
    <row r="61" spans="1:9">
      <c r="A61" s="16"/>
      <c r="B61" s="12"/>
      <c r="C61" s="91">
        <f t="shared" si="0"/>
        <v>36</v>
      </c>
      <c r="D61" s="163">
        <f>'Publikime AL'!D107</f>
        <v>510</v>
      </c>
      <c r="E61" s="163">
        <f>'Publikime AL'!E107</f>
        <v>1000</v>
      </c>
      <c r="F61" s="163" t="e">
        <f>'Publikime AL'!#REF!</f>
        <v>#REF!</v>
      </c>
      <c r="G61" s="12"/>
      <c r="H61" s="7"/>
      <c r="I61" s="11"/>
    </row>
    <row r="62" spans="1:9">
      <c r="A62" s="16"/>
      <c r="B62" s="12"/>
      <c r="C62" s="91">
        <f t="shared" si="0"/>
        <v>37</v>
      </c>
      <c r="D62" s="163">
        <f>'Publikime AL'!D108</f>
        <v>550</v>
      </c>
      <c r="E62" s="163">
        <f>'Publikime AL'!E108</f>
        <v>1050</v>
      </c>
      <c r="F62" s="163" t="e">
        <f>'Publikime AL'!#REF!</f>
        <v>#REF!</v>
      </c>
      <c r="G62" s="12"/>
      <c r="H62" s="7"/>
      <c r="I62" s="11"/>
    </row>
    <row r="63" spans="1:9">
      <c r="A63" s="16"/>
      <c r="B63" s="12"/>
      <c r="C63" s="91">
        <f t="shared" si="0"/>
        <v>38</v>
      </c>
      <c r="D63" s="163">
        <f>'Publikime AL'!D109</f>
        <v>550</v>
      </c>
      <c r="E63" s="163">
        <f>'Publikime AL'!E109</f>
        <v>1100</v>
      </c>
      <c r="F63" s="163" t="e">
        <f>'Publikime AL'!#REF!</f>
        <v>#REF!</v>
      </c>
      <c r="G63" s="12"/>
      <c r="H63" s="7"/>
      <c r="I63" s="11"/>
    </row>
    <row r="64" spans="1:9">
      <c r="A64" s="16"/>
      <c r="B64" s="12"/>
      <c r="C64" s="91">
        <f t="shared" si="0"/>
        <v>39</v>
      </c>
      <c r="D64" s="163">
        <f>'Publikime AL'!D110</f>
        <v>510</v>
      </c>
      <c r="E64" s="163">
        <f>'Publikime AL'!E110</f>
        <v>1050</v>
      </c>
      <c r="F64" s="163" t="e">
        <f>'Publikime AL'!#REF!</f>
        <v>#REF!</v>
      </c>
      <c r="G64" s="12"/>
      <c r="H64" s="7"/>
      <c r="I64" s="11"/>
    </row>
    <row r="65" spans="1:9">
      <c r="A65" s="16"/>
      <c r="B65" s="12"/>
      <c r="C65" s="91">
        <f t="shared" si="0"/>
        <v>40</v>
      </c>
      <c r="D65" s="163">
        <f>'Publikime AL'!D111</f>
        <v>550</v>
      </c>
      <c r="E65" s="163">
        <f>'Publikime AL'!E111</f>
        <v>1100</v>
      </c>
      <c r="F65" s="163" t="e">
        <f>'Publikime AL'!#REF!</f>
        <v>#REF!</v>
      </c>
      <c r="G65" s="12"/>
      <c r="H65" s="7"/>
      <c r="I65" s="11"/>
    </row>
    <row r="66" spans="1:9">
      <c r="A66" s="16"/>
      <c r="B66" s="12"/>
      <c r="C66" s="91">
        <f t="shared" si="0"/>
        <v>41</v>
      </c>
      <c r="D66" s="163">
        <f>'Publikime AL'!D112</f>
        <v>550</v>
      </c>
      <c r="E66" s="163">
        <f>'Publikime AL'!E112</f>
        <v>1100</v>
      </c>
      <c r="F66" s="163" t="e">
        <f>'Publikime AL'!#REF!</f>
        <v>#REF!</v>
      </c>
      <c r="G66" s="12"/>
      <c r="H66" s="7"/>
      <c r="I66" s="11"/>
    </row>
    <row r="67" spans="1:9">
      <c r="A67" s="16"/>
      <c r="B67" s="12"/>
      <c r="C67" s="91">
        <f t="shared" si="0"/>
        <v>42</v>
      </c>
      <c r="D67" s="163">
        <f>'Publikime AL'!D113</f>
        <v>550</v>
      </c>
      <c r="E67" s="163">
        <f>'Publikime AL'!E113</f>
        <v>1100</v>
      </c>
      <c r="F67" s="163" t="e">
        <f>'Publikime AL'!#REF!</f>
        <v>#REF!</v>
      </c>
      <c r="G67" s="12"/>
      <c r="H67" s="7"/>
      <c r="I67" s="11"/>
    </row>
    <row r="68" spans="1:9">
      <c r="A68" s="16"/>
      <c r="B68" s="12"/>
      <c r="C68" s="91">
        <f t="shared" si="0"/>
        <v>43</v>
      </c>
      <c r="D68" s="163">
        <f>'Publikime AL'!D114</f>
        <v>550</v>
      </c>
      <c r="E68" s="163">
        <f>'Publikime AL'!E114</f>
        <v>1150</v>
      </c>
      <c r="F68" s="163" t="e">
        <f>'Publikime AL'!#REF!</f>
        <v>#REF!</v>
      </c>
      <c r="G68" s="12"/>
      <c r="H68" s="7"/>
      <c r="I68" s="11"/>
    </row>
    <row r="69" spans="1:9">
      <c r="A69" s="16"/>
      <c r="B69" s="12"/>
      <c r="C69" s="91">
        <f t="shared" si="0"/>
        <v>44</v>
      </c>
      <c r="D69" s="163">
        <f>'Publikime AL'!D115</f>
        <v>550</v>
      </c>
      <c r="E69" s="163">
        <f>'Publikime AL'!E115</f>
        <v>1200</v>
      </c>
      <c r="F69" s="163" t="e">
        <f>'Publikime AL'!#REF!</f>
        <v>#REF!</v>
      </c>
      <c r="G69" s="12"/>
      <c r="H69" s="7"/>
      <c r="I69" s="11"/>
    </row>
    <row r="70" spans="1:9">
      <c r="A70" s="16"/>
      <c r="B70" s="12"/>
      <c r="C70" s="91">
        <f t="shared" si="0"/>
        <v>45</v>
      </c>
      <c r="D70" s="163">
        <f>'Publikime AL'!D116</f>
        <v>550</v>
      </c>
      <c r="E70" s="163">
        <f>'Publikime AL'!E116</f>
        <v>1200</v>
      </c>
      <c r="F70" s="163" t="e">
        <f>'Publikime AL'!#REF!</f>
        <v>#REF!</v>
      </c>
      <c r="G70" s="12"/>
      <c r="H70" s="7"/>
      <c r="I70" s="11"/>
    </row>
    <row r="71" spans="1:9">
      <c r="A71" s="16"/>
      <c r="B71" s="12"/>
      <c r="C71" s="91">
        <f t="shared" si="0"/>
        <v>46</v>
      </c>
      <c r="D71" s="163">
        <f>'Publikime AL'!D117</f>
        <v>550</v>
      </c>
      <c r="E71" s="163">
        <f>'Publikime AL'!E117</f>
        <v>1250</v>
      </c>
      <c r="F71" s="163" t="e">
        <f>'Publikime AL'!#REF!</f>
        <v>#REF!</v>
      </c>
      <c r="G71" s="12"/>
      <c r="H71" s="7"/>
      <c r="I71" s="11"/>
    </row>
    <row r="72" spans="1:9">
      <c r="A72" s="16"/>
      <c r="B72" s="12"/>
      <c r="C72" s="91">
        <f t="shared" si="0"/>
        <v>47</v>
      </c>
      <c r="D72" s="163">
        <f>'Publikime AL'!D118</f>
        <v>550</v>
      </c>
      <c r="E72" s="163">
        <f>'Publikime AL'!E118</f>
        <v>1300</v>
      </c>
      <c r="F72" s="163" t="e">
        <f>'Publikime AL'!#REF!</f>
        <v>#REF!</v>
      </c>
      <c r="G72" s="12"/>
      <c r="H72" s="7"/>
      <c r="I72" s="11"/>
    </row>
    <row r="73" spans="1:9">
      <c r="A73" s="16"/>
      <c r="B73" s="12"/>
      <c r="C73" s="91">
        <f t="shared" si="0"/>
        <v>48</v>
      </c>
      <c r="D73" s="163">
        <f>'Publikime AL'!D119</f>
        <v>550</v>
      </c>
      <c r="E73" s="163">
        <f>'Publikime AL'!E119</f>
        <v>1300</v>
      </c>
      <c r="F73" s="163" t="e">
        <f>'Publikime AL'!#REF!</f>
        <v>#REF!</v>
      </c>
      <c r="G73" s="12"/>
      <c r="H73" s="7"/>
      <c r="I73" s="11"/>
    </row>
    <row r="74" spans="1:9">
      <c r="A74" s="16"/>
      <c r="B74" s="12"/>
      <c r="C74" s="91">
        <f t="shared" si="0"/>
        <v>49</v>
      </c>
      <c r="D74" s="163">
        <f>'Publikime AL'!D120</f>
        <v>550</v>
      </c>
      <c r="E74" s="163">
        <f>'Publikime AL'!E120</f>
        <v>1350</v>
      </c>
      <c r="F74" s="163" t="e">
        <f>'Publikime AL'!#REF!</f>
        <v>#REF!</v>
      </c>
      <c r="G74" s="12"/>
      <c r="H74" s="7"/>
      <c r="I74" s="11"/>
    </row>
    <row r="75" spans="1:9">
      <c r="A75" s="16"/>
      <c r="B75" s="12"/>
      <c r="C75" s="91">
        <f t="shared" si="0"/>
        <v>50</v>
      </c>
      <c r="D75" s="163">
        <f>'Publikime AL'!D121</f>
        <v>550</v>
      </c>
      <c r="E75" s="163">
        <f>'Publikime AL'!E121</f>
        <v>1400</v>
      </c>
      <c r="F75" s="163" t="e">
        <f>'Publikime AL'!#REF!</f>
        <v>#REF!</v>
      </c>
      <c r="G75" s="12"/>
      <c r="H75" s="7"/>
      <c r="I75" s="11"/>
    </row>
    <row r="76" spans="1:9">
      <c r="A76" s="16"/>
      <c r="B76" s="12"/>
      <c r="C76" s="91">
        <f t="shared" si="0"/>
        <v>51</v>
      </c>
      <c r="D76" s="163">
        <f>'Publikime AL'!D122</f>
        <v>550</v>
      </c>
      <c r="E76" s="163">
        <f>'Publikime AL'!E122</f>
        <v>1450</v>
      </c>
      <c r="F76" s="163" t="e">
        <f>'Publikime AL'!#REF!</f>
        <v>#REF!</v>
      </c>
      <c r="G76" s="12"/>
      <c r="H76" s="7"/>
      <c r="I76" s="11"/>
    </row>
    <row r="77" spans="1:9">
      <c r="A77" s="16"/>
      <c r="B77" s="12"/>
      <c r="C77" s="90">
        <f t="shared" si="0"/>
        <v>52</v>
      </c>
      <c r="D77" s="163">
        <f>'Publikime AL'!D123</f>
        <v>550</v>
      </c>
      <c r="E77" s="163">
        <f>'Publikime AL'!E123</f>
        <v>1550</v>
      </c>
      <c r="F77" s="163" t="e">
        <f>'Publikime AL'!#REF!</f>
        <v>#REF!</v>
      </c>
      <c r="G77" s="12"/>
      <c r="H77" s="7"/>
      <c r="I77" s="11"/>
    </row>
    <row r="78" spans="1:9" ht="15.75" thickBot="1">
      <c r="A78" s="16"/>
      <c r="B78" s="12"/>
      <c r="C78" s="12"/>
      <c r="D78" s="12"/>
      <c r="E78" s="12"/>
      <c r="F78" s="12"/>
      <c r="G78" s="12"/>
      <c r="H78" s="7"/>
      <c r="I78" s="11"/>
    </row>
    <row r="79" spans="1:9" ht="15.75" thickBot="1">
      <c r="A79" s="153" t="s">
        <v>268</v>
      </c>
      <c r="B79" s="191" t="s">
        <v>269</v>
      </c>
      <c r="C79" s="191"/>
      <c r="D79" s="191"/>
      <c r="E79" s="191"/>
      <c r="F79" s="191"/>
      <c r="G79" s="191"/>
      <c r="H79" s="152">
        <f>'Publikime AL'!H154</f>
        <v>1150000</v>
      </c>
      <c r="I79" s="151" t="s">
        <v>237</v>
      </c>
    </row>
    <row r="80" spans="1:9" ht="15.75" thickBot="1">
      <c r="A80" s="142"/>
      <c r="B80" s="62"/>
      <c r="C80" s="62"/>
      <c r="D80" s="62"/>
      <c r="E80" s="62"/>
      <c r="F80" s="62"/>
      <c r="G80" s="62"/>
      <c r="H80" s="7"/>
      <c r="I80" s="11"/>
    </row>
    <row r="81" spans="1:9" ht="15.75" customHeight="1" thickBot="1">
      <c r="A81" s="209" t="s">
        <v>270</v>
      </c>
      <c r="B81" s="210"/>
      <c r="C81" s="210"/>
      <c r="D81" s="210"/>
      <c r="E81" s="210"/>
      <c r="F81" s="210"/>
      <c r="G81" s="210"/>
      <c r="H81" s="211"/>
      <c r="I81" s="151" t="s">
        <v>237</v>
      </c>
    </row>
    <row r="82" spans="1:9" ht="15.75" customHeight="1">
      <c r="A82" s="150"/>
      <c r="B82" s="149"/>
      <c r="C82" s="149"/>
      <c r="D82" s="149"/>
      <c r="E82" s="149"/>
      <c r="F82" s="149"/>
      <c r="G82" s="149"/>
      <c r="H82" s="149"/>
      <c r="I82" s="11"/>
    </row>
    <row r="83" spans="1:9">
      <c r="A83" s="142"/>
      <c r="B83" s="62"/>
      <c r="C83" s="186">
        <f>B2-DAY(2)</f>
        <v>44865</v>
      </c>
      <c r="D83" s="187"/>
      <c r="E83" s="187"/>
      <c r="F83" s="187"/>
      <c r="G83" s="62"/>
      <c r="H83" s="7"/>
      <c r="I83" s="11"/>
    </row>
    <row r="84" spans="1:9">
      <c r="A84" s="142"/>
      <c r="B84" s="62"/>
      <c r="C84" s="148" t="s">
        <v>271</v>
      </c>
      <c r="D84" s="67" t="s">
        <v>272</v>
      </c>
      <c r="E84" s="67" t="s">
        <v>273</v>
      </c>
      <c r="F84" s="147" t="s">
        <v>274</v>
      </c>
      <c r="G84" s="62"/>
      <c r="H84" s="7"/>
      <c r="I84" s="11"/>
    </row>
    <row r="85" spans="1:9">
      <c r="A85" s="142"/>
      <c r="B85" s="62"/>
      <c r="C85" s="146">
        <v>1</v>
      </c>
      <c r="D85" s="144">
        <f>'Publikime AL'!D160</f>
        <v>219.76132445000002</v>
      </c>
      <c r="E85" s="144">
        <f>'Publikime AL'!E160</f>
        <v>-504</v>
      </c>
      <c r="F85" s="144">
        <f>'Publikime AL'!F160</f>
        <v>734.51006124000014</v>
      </c>
      <c r="G85" s="62"/>
      <c r="H85" s="7"/>
      <c r="I85" s="11"/>
    </row>
    <row r="86" spans="1:9">
      <c r="A86" s="142"/>
      <c r="B86" s="62"/>
      <c r="C86" s="146">
        <v>2</v>
      </c>
      <c r="D86" s="144">
        <f>'Publikime AL'!D161</f>
        <v>215.26225109999996</v>
      </c>
      <c r="E86" s="144">
        <f>'Publikime AL'!E161</f>
        <v>-403</v>
      </c>
      <c r="F86" s="144">
        <f>'Publikime AL'!F161</f>
        <v>654.64874852999992</v>
      </c>
      <c r="G86" s="62"/>
      <c r="H86" s="7"/>
      <c r="I86" s="11"/>
    </row>
    <row r="87" spans="1:9">
      <c r="A87" s="142"/>
      <c r="B87" s="62"/>
      <c r="C87" s="146">
        <v>3</v>
      </c>
      <c r="D87" s="144">
        <f>'Publikime AL'!D162</f>
        <v>214.33783568999996</v>
      </c>
      <c r="E87" s="144">
        <f>'Publikime AL'!E162</f>
        <v>-403</v>
      </c>
      <c r="F87" s="144">
        <f>'Publikime AL'!F162</f>
        <v>612.78584615</v>
      </c>
      <c r="G87" s="62"/>
      <c r="H87" s="7"/>
      <c r="I87" s="11"/>
    </row>
    <row r="88" spans="1:9">
      <c r="A88" s="142"/>
      <c r="B88" s="62"/>
      <c r="C88" s="146">
        <v>4</v>
      </c>
      <c r="D88" s="144">
        <f>'Publikime AL'!D163</f>
        <v>214.25051421999999</v>
      </c>
      <c r="E88" s="144">
        <f>'Publikime AL'!E163</f>
        <v>-403</v>
      </c>
      <c r="F88" s="144">
        <f>'Publikime AL'!F163</f>
        <v>598.1577995099999</v>
      </c>
      <c r="G88" s="62"/>
      <c r="H88" s="7"/>
      <c r="I88" s="11"/>
    </row>
    <row r="89" spans="1:9">
      <c r="A89" s="142"/>
      <c r="B89" s="62"/>
      <c r="C89" s="146">
        <v>5</v>
      </c>
      <c r="D89" s="144">
        <f>'Publikime AL'!D164</f>
        <v>215.55072525</v>
      </c>
      <c r="E89" s="144">
        <f>'Publikime AL'!E164</f>
        <v>-403</v>
      </c>
      <c r="F89" s="144">
        <f>'Publikime AL'!F164</f>
        <v>612.99673596000002</v>
      </c>
      <c r="G89" s="62"/>
      <c r="H89" s="7"/>
      <c r="I89" s="11"/>
    </row>
    <row r="90" spans="1:9">
      <c r="A90" s="142"/>
      <c r="B90" s="62"/>
      <c r="C90" s="146">
        <v>6</v>
      </c>
      <c r="D90" s="144">
        <f>'Publikime AL'!D165</f>
        <v>217.74165836</v>
      </c>
      <c r="E90" s="144">
        <f>'Publikime AL'!E165</f>
        <v>-412</v>
      </c>
      <c r="F90" s="144">
        <f>'Publikime AL'!F165</f>
        <v>683.12126658999989</v>
      </c>
      <c r="G90" s="62"/>
      <c r="H90" s="7"/>
      <c r="I90" s="11"/>
    </row>
    <row r="91" spans="1:9">
      <c r="A91" s="142"/>
      <c r="B91" s="62"/>
      <c r="C91" s="146">
        <v>7</v>
      </c>
      <c r="D91" s="144">
        <f>'Publikime AL'!D166</f>
        <v>599.4826727799998</v>
      </c>
      <c r="E91" s="144">
        <f>'Publikime AL'!E166</f>
        <v>-236</v>
      </c>
      <c r="F91" s="144">
        <f>'Publikime AL'!F166</f>
        <v>867.22955002999981</v>
      </c>
      <c r="G91" s="62"/>
      <c r="H91" s="7"/>
      <c r="I91" s="11"/>
    </row>
    <row r="92" spans="1:9">
      <c r="A92" s="142"/>
      <c r="B92" s="62"/>
      <c r="C92" s="146">
        <v>8</v>
      </c>
      <c r="D92" s="144">
        <f>'Publikime AL'!D167</f>
        <v>896.74077674</v>
      </c>
      <c r="E92" s="144">
        <f>'Publikime AL'!E167</f>
        <v>-224</v>
      </c>
      <c r="F92" s="144">
        <f>'Publikime AL'!F167</f>
        <v>1151.90225725</v>
      </c>
      <c r="G92" s="62"/>
      <c r="H92" s="7"/>
      <c r="I92" s="11"/>
    </row>
    <row r="93" spans="1:9">
      <c r="A93" s="142"/>
      <c r="B93" s="62"/>
      <c r="C93" s="146">
        <v>9</v>
      </c>
      <c r="D93" s="144">
        <f>'Publikime AL'!D168</f>
        <v>1018.2574069800003</v>
      </c>
      <c r="E93" s="144">
        <f>'Publikime AL'!E168</f>
        <v>-229</v>
      </c>
      <c r="F93" s="144">
        <f>'Publikime AL'!F168</f>
        <v>1244.9598106100002</v>
      </c>
      <c r="G93" s="62"/>
      <c r="H93" s="7"/>
      <c r="I93" s="11"/>
    </row>
    <row r="94" spans="1:9">
      <c r="A94" s="142"/>
      <c r="B94" s="62"/>
      <c r="C94" s="146">
        <v>10</v>
      </c>
      <c r="D94" s="144">
        <f>'Publikime AL'!D169</f>
        <v>964.34890571000005</v>
      </c>
      <c r="E94" s="144">
        <f>'Publikime AL'!E169</f>
        <v>-259</v>
      </c>
      <c r="F94" s="144">
        <f>'Publikime AL'!F169</f>
        <v>1215.67604579</v>
      </c>
      <c r="G94" s="62"/>
      <c r="H94" s="7"/>
      <c r="I94" s="11"/>
    </row>
    <row r="95" spans="1:9">
      <c r="A95" s="142"/>
      <c r="B95" s="62"/>
      <c r="C95" s="146">
        <v>11</v>
      </c>
      <c r="D95" s="144">
        <f>'Publikime AL'!D170</f>
        <v>911.77751076000015</v>
      </c>
      <c r="E95" s="144">
        <f>'Publikime AL'!E170</f>
        <v>-288</v>
      </c>
      <c r="F95" s="144">
        <f>'Publikime AL'!F170</f>
        <v>1153.6073369800001</v>
      </c>
      <c r="G95" s="62"/>
      <c r="H95" s="7"/>
      <c r="I95" s="11"/>
    </row>
    <row r="96" spans="1:9">
      <c r="A96" s="142"/>
      <c r="B96" s="62"/>
      <c r="C96" s="146">
        <v>12</v>
      </c>
      <c r="D96" s="144">
        <f>'Publikime AL'!D171</f>
        <v>707.51461899999993</v>
      </c>
      <c r="E96" s="144">
        <f>'Publikime AL'!E171</f>
        <v>-388</v>
      </c>
      <c r="F96" s="144">
        <f>'Publikime AL'!F171</f>
        <v>1089.27698786</v>
      </c>
      <c r="G96" s="62"/>
      <c r="H96" s="7"/>
      <c r="I96" s="11"/>
    </row>
    <row r="97" spans="1:9">
      <c r="A97" s="142"/>
      <c r="B97" s="62"/>
      <c r="C97" s="146">
        <v>13</v>
      </c>
      <c r="D97" s="144">
        <f>'Publikime AL'!D172</f>
        <v>544.02008596999997</v>
      </c>
      <c r="E97" s="144">
        <f>'Publikime AL'!E172</f>
        <v>-517</v>
      </c>
      <c r="F97" s="144">
        <f>'Publikime AL'!F172</f>
        <v>1059.4465642999999</v>
      </c>
      <c r="G97" s="62"/>
      <c r="H97" s="7"/>
      <c r="I97" s="11"/>
    </row>
    <row r="98" spans="1:9">
      <c r="A98" s="142"/>
      <c r="B98" s="62"/>
      <c r="C98" s="146">
        <v>14</v>
      </c>
      <c r="D98" s="144">
        <f>'Publikime AL'!D173</f>
        <v>537.23605172999987</v>
      </c>
      <c r="E98" s="144">
        <f>'Publikime AL'!E173</f>
        <v>-517</v>
      </c>
      <c r="F98" s="144">
        <f>'Publikime AL'!F173</f>
        <v>1071.6127101799998</v>
      </c>
      <c r="G98" s="62"/>
      <c r="H98" s="7"/>
      <c r="I98" s="11"/>
    </row>
    <row r="99" spans="1:9">
      <c r="A99" s="142"/>
      <c r="B99" s="62"/>
      <c r="C99" s="146">
        <v>15</v>
      </c>
      <c r="D99" s="144">
        <f>'Publikime AL'!D174</f>
        <v>640.58726321999995</v>
      </c>
      <c r="E99" s="144">
        <f>'Publikime AL'!E174</f>
        <v>-417</v>
      </c>
      <c r="F99" s="144">
        <f>'Publikime AL'!F174</f>
        <v>1082.14318946</v>
      </c>
      <c r="G99" s="62"/>
      <c r="H99" s="7"/>
      <c r="I99" s="11"/>
    </row>
    <row r="100" spans="1:9">
      <c r="A100" s="142"/>
      <c r="B100" s="62"/>
      <c r="C100" s="146">
        <v>16</v>
      </c>
      <c r="D100" s="144">
        <f>'Publikime AL'!D175</f>
        <v>673.47650524000005</v>
      </c>
      <c r="E100" s="144">
        <f>'Publikime AL'!E175</f>
        <v>-388</v>
      </c>
      <c r="F100" s="144">
        <f>'Publikime AL'!F175</f>
        <v>1085.4774666999999</v>
      </c>
      <c r="G100" s="62"/>
      <c r="H100" s="7"/>
      <c r="I100" s="11"/>
    </row>
    <row r="101" spans="1:9">
      <c r="A101" s="142"/>
      <c r="B101" s="62"/>
      <c r="C101" s="146">
        <v>17</v>
      </c>
      <c r="D101" s="144">
        <f>'Publikime AL'!D176</f>
        <v>959.34887819999994</v>
      </c>
      <c r="E101" s="144">
        <f>'Publikime AL'!E176</f>
        <v>-156</v>
      </c>
      <c r="F101" s="144">
        <f>'Publikime AL'!F176</f>
        <v>1126.08762703</v>
      </c>
      <c r="G101" s="62"/>
      <c r="H101" s="7"/>
      <c r="I101" s="11"/>
    </row>
    <row r="102" spans="1:9">
      <c r="A102" s="142"/>
      <c r="B102" s="62"/>
      <c r="C102" s="146">
        <v>18</v>
      </c>
      <c r="D102" s="144">
        <f>'Publikime AL'!D177</f>
        <v>1149.6750022799995</v>
      </c>
      <c r="E102" s="144">
        <f>'Publikime AL'!E177</f>
        <v>-129</v>
      </c>
      <c r="F102" s="144">
        <f>'Publikime AL'!F177</f>
        <v>1273.8267875899994</v>
      </c>
      <c r="G102" s="62"/>
      <c r="H102" s="7"/>
      <c r="I102" s="11"/>
    </row>
    <row r="103" spans="1:9">
      <c r="A103" s="142"/>
      <c r="B103" s="62"/>
      <c r="C103" s="146">
        <v>19</v>
      </c>
      <c r="D103" s="144">
        <f>'Publikime AL'!D178</f>
        <v>1267.4037330100002</v>
      </c>
      <c r="E103" s="144">
        <f>'Publikime AL'!E178</f>
        <v>-131</v>
      </c>
      <c r="F103" s="144">
        <f>'Publikime AL'!F178</f>
        <v>1380.7576498200003</v>
      </c>
      <c r="G103" s="62"/>
      <c r="H103" s="7"/>
      <c r="I103" s="11"/>
    </row>
    <row r="104" spans="1:9">
      <c r="A104" s="142"/>
      <c r="B104" s="62"/>
      <c r="C104" s="146">
        <v>20</v>
      </c>
      <c r="D104" s="144">
        <f>'Publikime AL'!D179</f>
        <v>1263.36124494</v>
      </c>
      <c r="E104" s="144">
        <f>'Publikime AL'!E179</f>
        <v>-133</v>
      </c>
      <c r="F104" s="144">
        <f>'Publikime AL'!F179</f>
        <v>1374.5234792799999</v>
      </c>
      <c r="G104" s="62"/>
      <c r="H104" s="7"/>
      <c r="I104" s="11"/>
    </row>
    <row r="105" spans="1:9">
      <c r="A105" s="142"/>
      <c r="B105" s="62"/>
      <c r="C105" s="146">
        <v>21</v>
      </c>
      <c r="D105" s="144">
        <f>'Publikime AL'!D180</f>
        <v>1212.9448783300006</v>
      </c>
      <c r="E105" s="144">
        <f>'Publikime AL'!E180</f>
        <v>-129</v>
      </c>
      <c r="F105" s="144">
        <f>'Publikime AL'!F180</f>
        <v>1341.6074981200006</v>
      </c>
      <c r="G105" s="62"/>
      <c r="H105" s="7"/>
      <c r="I105" s="11"/>
    </row>
    <row r="106" spans="1:9">
      <c r="A106" s="142"/>
      <c r="B106" s="62"/>
      <c r="C106" s="146">
        <v>22</v>
      </c>
      <c r="D106" s="144">
        <f>'Publikime AL'!D181</f>
        <v>965.19780317000027</v>
      </c>
      <c r="E106" s="144">
        <f>'Publikime AL'!E181</f>
        <v>-290</v>
      </c>
      <c r="F106" s="144">
        <f>'Publikime AL'!F181</f>
        <v>1235.0875205100003</v>
      </c>
      <c r="G106" s="62"/>
      <c r="H106" s="7"/>
      <c r="I106" s="11"/>
    </row>
    <row r="107" spans="1:9">
      <c r="A107" s="142"/>
      <c r="B107" s="62"/>
      <c r="C107" s="146">
        <v>23</v>
      </c>
      <c r="D107" s="144">
        <f>'Publikime AL'!D182</f>
        <v>690.42677772999991</v>
      </c>
      <c r="E107" s="144">
        <f>'Publikime AL'!E182</f>
        <v>-412</v>
      </c>
      <c r="F107" s="144">
        <f>'Publikime AL'!F182</f>
        <v>1085.1507642900001</v>
      </c>
      <c r="G107" s="62"/>
      <c r="H107" s="7"/>
      <c r="I107" s="11"/>
    </row>
    <row r="108" spans="1:9">
      <c r="A108" s="142"/>
      <c r="B108" s="62"/>
      <c r="C108" s="145">
        <v>24</v>
      </c>
      <c r="D108" s="144">
        <f>'Publikime AL'!D183</f>
        <v>499.5822836000001</v>
      </c>
      <c r="E108" s="144">
        <f>'Publikime AL'!E183</f>
        <v>-409</v>
      </c>
      <c r="F108" s="144">
        <f>'Publikime AL'!F183</f>
        <v>876.85066738000023</v>
      </c>
      <c r="G108" s="62"/>
      <c r="H108" s="7"/>
      <c r="I108" s="11"/>
    </row>
    <row r="109" spans="1:9" ht="15.75" thickBot="1">
      <c r="A109" s="142"/>
      <c r="B109" s="62"/>
      <c r="C109" s="62"/>
      <c r="D109" s="62"/>
      <c r="E109" s="62"/>
      <c r="F109" s="62"/>
      <c r="G109" s="62"/>
      <c r="H109" s="7"/>
      <c r="I109" s="11"/>
    </row>
    <row r="110" spans="1:9" ht="15.75" customHeight="1" thickBot="1">
      <c r="A110" s="47" t="s">
        <v>275</v>
      </c>
      <c r="B110" s="191" t="s">
        <v>276</v>
      </c>
      <c r="C110" s="191"/>
      <c r="D110" s="191"/>
      <c r="E110" s="191"/>
      <c r="F110" s="191"/>
      <c r="G110" s="191"/>
      <c r="H110" s="191"/>
      <c r="I110" s="191"/>
    </row>
    <row r="111" spans="1:9">
      <c r="A111" s="16"/>
      <c r="B111" s="12"/>
      <c r="C111" s="12"/>
      <c r="D111" s="12"/>
      <c r="E111" s="12"/>
      <c r="F111" s="12"/>
      <c r="G111" s="12"/>
      <c r="H111" s="7"/>
      <c r="I111" s="11"/>
    </row>
    <row r="112" spans="1:9" ht="41.25" customHeight="1">
      <c r="A112" s="16"/>
      <c r="B112" s="133" t="s">
        <v>277</v>
      </c>
      <c r="C112" s="132" t="s">
        <v>278</v>
      </c>
      <c r="D112" s="132" t="s">
        <v>279</v>
      </c>
      <c r="E112" s="132" t="s">
        <v>280</v>
      </c>
      <c r="F112" s="132" t="s">
        <v>281</v>
      </c>
      <c r="G112" s="131" t="s">
        <v>282</v>
      </c>
      <c r="H112" s="7"/>
      <c r="I112" s="11"/>
    </row>
    <row r="113" spans="1:11">
      <c r="A113" s="16"/>
      <c r="B113" s="140" t="s">
        <v>231</v>
      </c>
      <c r="C113" s="137">
        <v>44634</v>
      </c>
      <c r="D113" s="137">
        <v>44636</v>
      </c>
      <c r="E113" s="135"/>
      <c r="F113" s="135"/>
      <c r="G113" s="135" t="s">
        <v>283</v>
      </c>
      <c r="H113" s="7"/>
      <c r="I113" s="11"/>
    </row>
    <row r="114" spans="1:11">
      <c r="A114" s="16"/>
      <c r="B114" s="164" t="s">
        <v>230</v>
      </c>
      <c r="C114" s="165">
        <v>44684</v>
      </c>
      <c r="D114" s="165">
        <v>44687</v>
      </c>
      <c r="E114" s="166"/>
      <c r="F114" s="166"/>
      <c r="G114" s="135" t="s">
        <v>283</v>
      </c>
      <c r="H114" s="7"/>
      <c r="I114" s="11"/>
    </row>
    <row r="115" spans="1:11">
      <c r="A115" s="16"/>
      <c r="B115" s="164" t="s">
        <v>229</v>
      </c>
      <c r="C115" s="165">
        <v>44704</v>
      </c>
      <c r="D115" s="165">
        <v>44705</v>
      </c>
      <c r="E115" s="166"/>
      <c r="F115" s="166"/>
      <c r="G115" s="135" t="s">
        <v>283</v>
      </c>
      <c r="H115" s="7"/>
      <c r="I115" s="11"/>
    </row>
    <row r="116" spans="1:11">
      <c r="A116" s="16"/>
      <c r="B116" s="164" t="s">
        <v>229</v>
      </c>
      <c r="C116" s="165">
        <v>44810</v>
      </c>
      <c r="D116" s="165">
        <v>44811</v>
      </c>
      <c r="E116" s="166"/>
      <c r="F116" s="166"/>
      <c r="G116" s="135" t="s">
        <v>283</v>
      </c>
      <c r="H116" s="7"/>
      <c r="I116" s="11"/>
    </row>
    <row r="117" spans="1:11" ht="18" customHeight="1">
      <c r="A117" s="16"/>
      <c r="B117" s="164" t="s">
        <v>228</v>
      </c>
      <c r="C117" s="165">
        <v>44655</v>
      </c>
      <c r="D117" s="165">
        <v>44656</v>
      </c>
      <c r="E117" s="166"/>
      <c r="F117" s="166"/>
      <c r="G117" s="135" t="s">
        <v>283</v>
      </c>
      <c r="H117" s="7"/>
      <c r="I117" s="11"/>
    </row>
    <row r="118" spans="1:11" ht="18.75" customHeight="1">
      <c r="A118" s="16"/>
      <c r="B118" s="164" t="s">
        <v>228</v>
      </c>
      <c r="C118" s="165">
        <v>44797</v>
      </c>
      <c r="D118" s="165">
        <v>44798</v>
      </c>
      <c r="E118" s="166"/>
      <c r="F118" s="166"/>
      <c r="G118" s="135" t="s">
        <v>283</v>
      </c>
      <c r="H118" s="7"/>
      <c r="I118" s="11"/>
    </row>
    <row r="119" spans="1:11" ht="20.25" customHeight="1">
      <c r="A119" s="16"/>
      <c r="B119" s="164" t="s">
        <v>227</v>
      </c>
      <c r="C119" s="165">
        <v>44627</v>
      </c>
      <c r="D119" s="165">
        <v>44629</v>
      </c>
      <c r="E119" s="166"/>
      <c r="F119" s="166"/>
      <c r="G119" s="135" t="s">
        <v>283</v>
      </c>
      <c r="H119" s="7"/>
      <c r="I119" s="11"/>
    </row>
    <row r="120" spans="1:11" ht="21" customHeight="1">
      <c r="A120" s="16"/>
      <c r="B120" s="167" t="s">
        <v>227</v>
      </c>
      <c r="C120" s="168">
        <v>44837</v>
      </c>
      <c r="D120" s="168">
        <v>44864</v>
      </c>
      <c r="E120" s="169"/>
      <c r="F120" s="169"/>
      <c r="G120" s="135" t="s">
        <v>283</v>
      </c>
      <c r="H120" s="7"/>
      <c r="I120" s="11"/>
    </row>
    <row r="121" spans="1:11">
      <c r="A121" s="16"/>
      <c r="B121" s="88"/>
      <c r="C121" s="88"/>
      <c r="D121" s="88"/>
      <c r="E121" s="88"/>
      <c r="F121" s="88"/>
      <c r="G121" s="88"/>
      <c r="H121" s="7"/>
      <c r="I121" s="11"/>
    </row>
    <row r="122" spans="1:11" ht="15.75" thickBot="1">
      <c r="A122" s="16"/>
      <c r="B122" s="12"/>
      <c r="C122" s="12"/>
      <c r="D122" s="12"/>
      <c r="E122" s="12"/>
      <c r="F122" s="12"/>
      <c r="G122" s="12"/>
      <c r="H122" s="7"/>
      <c r="I122" s="11"/>
      <c r="J122" s="12"/>
      <c r="K122" s="12"/>
    </row>
    <row r="123" spans="1:11" ht="15.75" customHeight="1" thickBot="1">
      <c r="A123" s="134" t="s">
        <v>284</v>
      </c>
      <c r="B123" s="191" t="s">
        <v>285</v>
      </c>
      <c r="C123" s="191"/>
      <c r="D123" s="191"/>
      <c r="E123" s="191"/>
      <c r="F123" s="191"/>
      <c r="G123" s="191"/>
      <c r="H123" s="191"/>
      <c r="I123" s="191"/>
      <c r="J123" s="12"/>
      <c r="K123" s="12"/>
    </row>
    <row r="124" spans="1:11">
      <c r="A124" s="16"/>
      <c r="B124" s="12"/>
      <c r="C124" s="12"/>
      <c r="D124" s="12"/>
      <c r="E124" s="12"/>
      <c r="F124" s="12"/>
      <c r="G124" s="12"/>
      <c r="H124" s="7"/>
      <c r="I124" s="11"/>
    </row>
    <row r="125" spans="1:11" ht="38.25" customHeight="1">
      <c r="A125" s="130"/>
      <c r="B125" s="133" t="s">
        <v>277</v>
      </c>
      <c r="C125" s="132" t="s">
        <v>278</v>
      </c>
      <c r="D125" s="132" t="s">
        <v>279</v>
      </c>
      <c r="E125" s="132" t="s">
        <v>280</v>
      </c>
      <c r="F125" s="132" t="s">
        <v>281</v>
      </c>
      <c r="G125" s="131" t="s">
        <v>282</v>
      </c>
      <c r="H125" s="7"/>
      <c r="I125" s="11"/>
    </row>
    <row r="126" spans="1:11">
      <c r="A126" s="130"/>
      <c r="B126" s="91" t="str">
        <f>Table79[Elementi]</f>
        <v>N/a</v>
      </c>
      <c r="C126" s="91" t="str">
        <f>Table79[Fillimi]</f>
        <v>N/a</v>
      </c>
      <c r="D126" s="91" t="str">
        <f>Table79[Perfundimi]</f>
        <v>N/a</v>
      </c>
      <c r="E126" s="91" t="str">
        <f>Table79[Vendndoshja]</f>
        <v>N/a</v>
      </c>
      <c r="F126" s="91" t="str">
        <f>Table79[Impakti ne kapacitetin kufitar]</f>
        <v>N/a</v>
      </c>
      <c r="G126" s="91" t="str">
        <f>Table79[Arsyeja]</f>
        <v>N/a</v>
      </c>
      <c r="H126" s="7"/>
      <c r="I126" s="11"/>
    </row>
    <row r="127" spans="1:11" ht="15.75" thickBot="1">
      <c r="A127" s="16"/>
      <c r="B127" s="12"/>
      <c r="C127" s="12"/>
      <c r="D127" s="12"/>
      <c r="E127" s="12"/>
      <c r="F127" s="12"/>
      <c r="G127" s="12"/>
      <c r="H127" s="7"/>
      <c r="I127" s="11"/>
      <c r="J127" s="12"/>
      <c r="K127" s="12"/>
    </row>
    <row r="128" spans="1:11" ht="15.75" customHeight="1" thickBot="1">
      <c r="A128" s="129" t="s">
        <v>286</v>
      </c>
      <c r="B128" s="179" t="s">
        <v>287</v>
      </c>
      <c r="C128" s="180"/>
      <c r="D128" s="180"/>
      <c r="E128" s="180"/>
      <c r="F128" s="180"/>
      <c r="G128" s="181"/>
      <c r="H128" s="176" t="s">
        <v>58</v>
      </c>
      <c r="I128" s="178"/>
      <c r="J128" s="12"/>
      <c r="K128" s="12"/>
    </row>
    <row r="129" spans="1:11" ht="15.75" thickBot="1">
      <c r="A129" s="16"/>
      <c r="B129" s="12"/>
      <c r="C129" s="12"/>
      <c r="D129" s="12"/>
      <c r="E129" s="12"/>
      <c r="F129" s="12"/>
      <c r="G129" s="12"/>
      <c r="H129" s="7"/>
      <c r="I129" s="11"/>
      <c r="J129" s="12"/>
      <c r="K129" s="12"/>
    </row>
    <row r="130" spans="1:11" ht="15.75" customHeight="1" thickBot="1">
      <c r="A130" s="47" t="s">
        <v>288</v>
      </c>
      <c r="B130" s="179" t="s">
        <v>289</v>
      </c>
      <c r="C130" s="180"/>
      <c r="D130" s="180"/>
      <c r="E130" s="180"/>
      <c r="F130" s="180"/>
      <c r="G130" s="181"/>
      <c r="H130" s="177" t="s">
        <v>58</v>
      </c>
      <c r="I130" s="178"/>
      <c r="J130" s="12"/>
      <c r="K130" s="12"/>
    </row>
    <row r="131" spans="1:11" ht="15.75" thickBot="1">
      <c r="A131" s="16"/>
      <c r="B131" s="12"/>
      <c r="C131" s="12"/>
      <c r="D131" s="12"/>
      <c r="E131" s="12"/>
      <c r="F131" s="12"/>
      <c r="G131" s="12"/>
      <c r="H131" s="7"/>
      <c r="I131" s="11"/>
    </row>
    <row r="132" spans="1:11" ht="15.75" customHeight="1" thickBot="1">
      <c r="A132" s="47" t="s">
        <v>290</v>
      </c>
      <c r="B132" s="225" t="s">
        <v>291</v>
      </c>
      <c r="C132" s="225"/>
      <c r="D132" s="225"/>
      <c r="E132" s="225"/>
      <c r="F132" s="225"/>
      <c r="G132" s="225"/>
      <c r="H132" s="225"/>
      <c r="I132" s="225"/>
    </row>
    <row r="133" spans="1:11">
      <c r="A133" s="16"/>
      <c r="B133" s="12"/>
      <c r="C133" s="12"/>
      <c r="D133" s="12"/>
      <c r="E133" s="12"/>
      <c r="F133" s="12"/>
      <c r="G133" s="12"/>
      <c r="H133" s="7"/>
      <c r="I133" s="11"/>
    </row>
    <row r="134" spans="1:11" ht="29.25" customHeight="1">
      <c r="A134" s="16"/>
      <c r="B134" s="128" t="s">
        <v>277</v>
      </c>
      <c r="C134" s="127" t="s">
        <v>280</v>
      </c>
      <c r="D134" s="127" t="s">
        <v>292</v>
      </c>
      <c r="E134" s="127" t="s">
        <v>293</v>
      </c>
      <c r="F134" s="127" t="s">
        <v>282</v>
      </c>
      <c r="G134" s="126" t="s">
        <v>294</v>
      </c>
      <c r="H134" s="7"/>
      <c r="I134" s="11"/>
    </row>
    <row r="135" spans="1:11">
      <c r="A135" s="16"/>
      <c r="B135" s="125">
        <f>Table9[Elementi]</f>
        <v>0</v>
      </c>
      <c r="C135" s="125">
        <f>Table9[Vendndodhja]</f>
        <v>0</v>
      </c>
      <c r="D135" s="125">
        <f>Table9[Kapaciteti I instaluar(MWh)]</f>
        <v>0</v>
      </c>
      <c r="E135" s="125">
        <f>Table9[Lloji gjenerimit]</f>
        <v>0</v>
      </c>
      <c r="F135" s="125">
        <f>Table9[Arsyeja]</f>
        <v>0</v>
      </c>
      <c r="G135" s="125">
        <f>Table9[Periudha]</f>
        <v>0</v>
      </c>
      <c r="H135" s="7"/>
      <c r="I135" s="11"/>
    </row>
    <row r="136" spans="1:11" ht="15.75" thickBot="1">
      <c r="A136" s="10"/>
      <c r="B136" s="9"/>
      <c r="C136" s="9"/>
      <c r="D136" s="9"/>
      <c r="E136" s="9"/>
      <c r="F136" s="9"/>
      <c r="G136" s="9"/>
      <c r="H136" s="5"/>
      <c r="I136" s="8"/>
    </row>
    <row r="137" spans="1:11" ht="15.75" thickBot="1">
      <c r="A137" s="129" t="s">
        <v>295</v>
      </c>
      <c r="B137" s="225" t="s">
        <v>296</v>
      </c>
      <c r="C137" s="225"/>
      <c r="D137" s="225"/>
      <c r="E137" s="225"/>
      <c r="F137" s="225"/>
      <c r="G137" s="225"/>
      <c r="H137" s="225"/>
      <c r="I137" s="225"/>
    </row>
    <row r="138" spans="1:11">
      <c r="A138" s="16"/>
      <c r="B138" s="12"/>
      <c r="C138" s="12"/>
      <c r="D138" s="12"/>
      <c r="E138" s="12"/>
      <c r="F138" s="12"/>
      <c r="G138" s="12"/>
      <c r="H138" s="7"/>
      <c r="I138" s="11"/>
    </row>
    <row r="139" spans="1:11" ht="30">
      <c r="A139" s="16"/>
      <c r="B139" s="128" t="s">
        <v>175</v>
      </c>
      <c r="C139" s="127" t="s">
        <v>85</v>
      </c>
      <c r="D139" s="127" t="s">
        <v>207</v>
      </c>
      <c r="E139" s="127" t="s">
        <v>84</v>
      </c>
      <c r="F139" s="127" t="s">
        <v>2</v>
      </c>
      <c r="G139" s="126" t="s">
        <v>206</v>
      </c>
      <c r="H139" s="7"/>
      <c r="I139" s="11"/>
    </row>
    <row r="140" spans="1:11">
      <c r="A140" s="16"/>
      <c r="B140" s="125" t="str">
        <f>Table911[Elementi]</f>
        <v>N/a</v>
      </c>
      <c r="C140" s="125" t="str">
        <f>Table911[Vendndodhja]</f>
        <v>N/a</v>
      </c>
      <c r="D140" s="125" t="str">
        <f>Table911[Kapaciteti I instaluar(MWh)]</f>
        <v>N/a</v>
      </c>
      <c r="E140" s="125" t="str">
        <f>Table911[Lloji gjenerimit]</f>
        <v>N/a</v>
      </c>
      <c r="F140" s="125" t="str">
        <f>Table911[Arsyeja]</f>
        <v>N/a</v>
      </c>
      <c r="G140" s="125" t="str">
        <f>Table911[Periudha]</f>
        <v>N/a</v>
      </c>
      <c r="H140" s="7"/>
      <c r="I140" s="11"/>
    </row>
    <row r="141" spans="1:11" ht="15.75" thickBot="1">
      <c r="A141" s="16"/>
      <c r="B141" s="12"/>
      <c r="C141" s="12"/>
      <c r="D141" s="12"/>
      <c r="E141" s="12"/>
      <c r="F141" s="12"/>
      <c r="G141" s="12"/>
      <c r="H141" s="7"/>
      <c r="I141" s="11"/>
    </row>
    <row r="142" spans="1:11" ht="18" customHeight="1" thickBot="1">
      <c r="A142" s="129" t="s">
        <v>297</v>
      </c>
      <c r="B142" s="183" t="s">
        <v>298</v>
      </c>
      <c r="C142" s="184"/>
      <c r="D142" s="184"/>
      <c r="E142" s="184"/>
      <c r="F142" s="184"/>
      <c r="G142" s="184"/>
      <c r="H142" s="184"/>
      <c r="I142" s="185"/>
    </row>
    <row r="143" spans="1:11">
      <c r="A143" s="16"/>
      <c r="B143" s="12"/>
      <c r="C143" s="12"/>
      <c r="D143" s="12"/>
      <c r="E143" s="12"/>
      <c r="F143" s="12"/>
      <c r="G143" s="12"/>
      <c r="H143" s="7"/>
      <c r="I143" s="11"/>
    </row>
    <row r="144" spans="1:11" ht="30">
      <c r="A144" s="16"/>
      <c r="B144" s="128" t="s">
        <v>277</v>
      </c>
      <c r="C144" s="127" t="s">
        <v>280</v>
      </c>
      <c r="D144" s="127" t="s">
        <v>292</v>
      </c>
      <c r="E144" s="127" t="s">
        <v>293</v>
      </c>
      <c r="F144" s="127" t="s">
        <v>282</v>
      </c>
      <c r="G144" s="126" t="s">
        <v>294</v>
      </c>
      <c r="H144" s="7"/>
      <c r="I144" s="11"/>
    </row>
    <row r="145" spans="1:9">
      <c r="A145" s="16"/>
      <c r="B145" s="125" t="str">
        <f>Table91112[Elementi]</f>
        <v>N/a</v>
      </c>
      <c r="C145" s="125" t="str">
        <f>Table91112[Vendndodhja]</f>
        <v>N/a</v>
      </c>
      <c r="D145" s="125" t="str">
        <f>Table91112[Kapaciteti I instaluar(MWh)]</f>
        <v>N/a</v>
      </c>
      <c r="E145" s="125" t="str">
        <f>Table91112[Lloji gjenerimit]</f>
        <v>N/a</v>
      </c>
      <c r="F145" s="125" t="str">
        <f>Table91112[Arsyeja]</f>
        <v>N/a</v>
      </c>
      <c r="G145" s="125" t="str">
        <f>Table91112[Periudha]</f>
        <v>N/a</v>
      </c>
      <c r="H145" s="7"/>
      <c r="I145" s="11"/>
    </row>
    <row r="146" spans="1:9" ht="15.75" thickBot="1">
      <c r="A146" s="16"/>
      <c r="B146" s="12"/>
      <c r="C146" s="12"/>
      <c r="D146" s="12"/>
      <c r="E146" s="12"/>
      <c r="F146" s="12"/>
      <c r="G146" s="12"/>
      <c r="H146" s="7"/>
      <c r="I146" s="11"/>
    </row>
    <row r="147" spans="1:9" ht="15.75" customHeight="1" thickBot="1">
      <c r="A147" s="47" t="s">
        <v>299</v>
      </c>
      <c r="B147" s="183" t="s">
        <v>300</v>
      </c>
      <c r="C147" s="184"/>
      <c r="D147" s="184"/>
      <c r="E147" s="184"/>
      <c r="F147" s="184"/>
      <c r="G147" s="184"/>
      <c r="H147" s="184"/>
      <c r="I147" s="185"/>
    </row>
    <row r="148" spans="1:9">
      <c r="A148" s="16"/>
      <c r="B148" s="12"/>
      <c r="C148" s="12"/>
      <c r="D148" s="12"/>
      <c r="E148" s="12"/>
      <c r="F148" s="12"/>
      <c r="G148" s="12"/>
      <c r="H148" s="7"/>
      <c r="I148" s="11"/>
    </row>
    <row r="149" spans="1:9" ht="30">
      <c r="A149" s="16"/>
      <c r="B149" s="128" t="s">
        <v>277</v>
      </c>
      <c r="C149" s="127" t="s">
        <v>280</v>
      </c>
      <c r="D149" s="127" t="s">
        <v>292</v>
      </c>
      <c r="E149" s="127" t="s">
        <v>293</v>
      </c>
      <c r="F149" s="127" t="s">
        <v>282</v>
      </c>
      <c r="G149" s="126" t="s">
        <v>294</v>
      </c>
      <c r="H149" s="7"/>
      <c r="I149" s="11"/>
    </row>
    <row r="150" spans="1:9">
      <c r="A150" s="16"/>
      <c r="B150" s="125" t="str">
        <f>Table9111213[Elementi]</f>
        <v>N/a</v>
      </c>
      <c r="C150" s="125" t="str">
        <f>Table9111213[Vendndodhja]</f>
        <v>N/a</v>
      </c>
      <c r="D150" s="125" t="str">
        <f>Table9111213[Kapaciteti I instaluar(MWh)]</f>
        <v>N/a</v>
      </c>
      <c r="E150" s="125" t="str">
        <f>Table9111213[Lloji gjenerimit]</f>
        <v>N/a</v>
      </c>
      <c r="F150" s="125" t="str">
        <f>Table9111213[Arsyeja]</f>
        <v>N/a</v>
      </c>
      <c r="G150" s="125" t="str">
        <f>Table9111213[Periudha]</f>
        <v>N/a</v>
      </c>
      <c r="H150" s="7"/>
      <c r="I150" s="11"/>
    </row>
    <row r="151" spans="1:9" ht="15.75" thickBot="1">
      <c r="A151" s="16"/>
      <c r="B151" s="12"/>
      <c r="C151" s="12"/>
      <c r="D151" s="12"/>
      <c r="E151" s="12"/>
      <c r="F151" s="12"/>
      <c r="G151" s="12"/>
      <c r="H151" s="7"/>
      <c r="I151" s="11"/>
    </row>
    <row r="152" spans="1:9" ht="15.75" customHeight="1" thickBot="1">
      <c r="A152" s="47" t="s">
        <v>301</v>
      </c>
      <c r="B152" s="183" t="s">
        <v>302</v>
      </c>
      <c r="C152" s="184"/>
      <c r="D152" s="184"/>
      <c r="E152" s="184"/>
      <c r="F152" s="184"/>
      <c r="G152" s="184"/>
      <c r="H152" s="184"/>
      <c r="I152" s="185"/>
    </row>
    <row r="153" spans="1:9">
      <c r="A153" s="16"/>
      <c r="B153" s="12"/>
      <c r="C153" s="12"/>
      <c r="D153" s="12"/>
      <c r="E153" s="12"/>
      <c r="F153" s="12"/>
      <c r="G153" s="12"/>
      <c r="H153" s="7"/>
      <c r="I153" s="11"/>
    </row>
    <row r="154" spans="1:9">
      <c r="A154" s="16"/>
      <c r="B154" s="12"/>
      <c r="C154" s="170" t="s">
        <v>303</v>
      </c>
      <c r="D154" s="170" t="s">
        <v>304</v>
      </c>
      <c r="E154" s="84" t="s">
        <v>305</v>
      </c>
      <c r="F154" s="83" t="s">
        <v>306</v>
      </c>
      <c r="G154" s="12"/>
      <c r="H154" s="7"/>
      <c r="I154" s="11"/>
    </row>
    <row r="155" spans="1:9">
      <c r="A155" s="16"/>
      <c r="B155" s="12"/>
      <c r="C155" s="91" t="s">
        <v>119</v>
      </c>
      <c r="D155" s="80" t="s">
        <v>190</v>
      </c>
      <c r="E155" s="171">
        <f>'Publikime AL'!E258</f>
        <v>200</v>
      </c>
      <c r="F155" s="171" t="e">
        <f>'Publikime AL'!#REF!</f>
        <v>#REF!</v>
      </c>
      <c r="G155" s="12"/>
      <c r="H155" s="7"/>
      <c r="I155" s="11"/>
    </row>
    <row r="156" spans="1:9">
      <c r="A156" s="16"/>
      <c r="B156" s="12"/>
      <c r="C156" s="91" t="s">
        <v>190</v>
      </c>
      <c r="D156" s="80" t="s">
        <v>119</v>
      </c>
      <c r="E156" s="171">
        <f>'Publikime AL'!E259</f>
        <v>200</v>
      </c>
      <c r="F156" s="171" t="e">
        <f>'Publikime AL'!#REF!</f>
        <v>#REF!</v>
      </c>
      <c r="G156" s="12"/>
      <c r="H156" s="7"/>
      <c r="I156" s="11"/>
    </row>
    <row r="157" spans="1:9">
      <c r="A157" s="16"/>
      <c r="B157" s="12"/>
      <c r="C157" s="91" t="s">
        <v>119</v>
      </c>
      <c r="D157" s="80" t="s">
        <v>189</v>
      </c>
      <c r="E157" s="171">
        <f>'Publikime AL'!E260</f>
        <v>200</v>
      </c>
      <c r="F157" s="171" t="e">
        <f>'Publikime AL'!#REF!</f>
        <v>#REF!</v>
      </c>
      <c r="G157" s="12"/>
      <c r="H157" s="7"/>
      <c r="I157" s="11"/>
    </row>
    <row r="158" spans="1:9">
      <c r="A158" s="16"/>
      <c r="B158" s="12"/>
      <c r="C158" s="91" t="s">
        <v>189</v>
      </c>
      <c r="D158" s="80" t="s">
        <v>119</v>
      </c>
      <c r="E158" s="171">
        <f>'Publikime AL'!E261</f>
        <v>200</v>
      </c>
      <c r="F158" s="171" t="e">
        <f>'Publikime AL'!#REF!</f>
        <v>#REF!</v>
      </c>
      <c r="G158" s="12"/>
      <c r="H158" s="7"/>
      <c r="I158" s="11"/>
    </row>
    <row r="159" spans="1:9">
      <c r="A159" s="16"/>
      <c r="B159" s="12"/>
      <c r="C159" s="91" t="s">
        <v>119</v>
      </c>
      <c r="D159" s="80" t="s">
        <v>188</v>
      </c>
      <c r="E159" s="171">
        <f>'Publikime AL'!E262</f>
        <v>200</v>
      </c>
      <c r="F159" s="171" t="e">
        <f>'Publikime AL'!#REF!</f>
        <v>#REF!</v>
      </c>
      <c r="G159" s="12"/>
      <c r="H159" s="7"/>
      <c r="I159" s="11"/>
    </row>
    <row r="160" spans="1:9">
      <c r="A160" s="16"/>
      <c r="B160" s="12"/>
      <c r="C160" s="90" t="s">
        <v>188</v>
      </c>
      <c r="D160" s="115" t="s">
        <v>119</v>
      </c>
      <c r="E160" s="171">
        <f>'Publikime AL'!E263</f>
        <v>200</v>
      </c>
      <c r="F160" s="171" t="e">
        <f>'Publikime AL'!#REF!</f>
        <v>#REF!</v>
      </c>
      <c r="G160" s="12"/>
      <c r="H160" s="7"/>
      <c r="I160" s="11"/>
    </row>
    <row r="161" spans="1:9" ht="15.75" thickBot="1">
      <c r="A161" s="16"/>
      <c r="B161" s="12"/>
      <c r="C161" s="12"/>
      <c r="D161" s="12"/>
      <c r="E161" s="12"/>
      <c r="F161" s="12"/>
      <c r="G161" s="12"/>
      <c r="H161" s="7"/>
      <c r="I161" s="11"/>
    </row>
    <row r="162" spans="1:9" ht="15.75" customHeight="1" thickBot="1">
      <c r="A162" s="47" t="s">
        <v>301</v>
      </c>
      <c r="B162" s="183" t="s">
        <v>307</v>
      </c>
      <c r="C162" s="184"/>
      <c r="D162" s="184"/>
      <c r="E162" s="184"/>
      <c r="F162" s="184"/>
      <c r="G162" s="184"/>
      <c r="H162" s="184"/>
      <c r="I162" s="185"/>
    </row>
    <row r="163" spans="1:9">
      <c r="A163" s="16"/>
      <c r="B163" s="12"/>
      <c r="C163" s="12"/>
      <c r="D163" s="12"/>
      <c r="E163" s="12"/>
      <c r="F163" s="12"/>
      <c r="G163" s="12"/>
      <c r="H163" s="7"/>
      <c r="I163" s="11"/>
    </row>
    <row r="164" spans="1:9">
      <c r="A164" s="16"/>
      <c r="B164" s="12"/>
      <c r="C164" s="93" t="s">
        <v>303</v>
      </c>
      <c r="D164" s="93" t="s">
        <v>304</v>
      </c>
      <c r="E164" s="92" t="s">
        <v>191</v>
      </c>
      <c r="F164" s="12"/>
      <c r="G164" s="12"/>
      <c r="H164" s="7"/>
      <c r="I164" s="11"/>
    </row>
    <row r="165" spans="1:9">
      <c r="A165" s="16"/>
      <c r="B165" s="12"/>
      <c r="C165" s="91" t="s">
        <v>119</v>
      </c>
      <c r="D165" s="80" t="s">
        <v>190</v>
      </c>
      <c r="E165" s="79">
        <f>'Publikime AL'!E268</f>
        <v>400</v>
      </c>
      <c r="F165" s="12"/>
      <c r="G165" s="12"/>
      <c r="H165" s="7"/>
      <c r="I165" s="11"/>
    </row>
    <row r="166" spans="1:9">
      <c r="A166" s="16"/>
      <c r="B166" s="12"/>
      <c r="C166" s="91" t="s">
        <v>190</v>
      </c>
      <c r="D166" s="80" t="s">
        <v>119</v>
      </c>
      <c r="E166" s="79">
        <f>'Publikime AL'!E269</f>
        <v>400</v>
      </c>
      <c r="F166" s="12"/>
      <c r="G166" s="12"/>
      <c r="H166" s="7"/>
      <c r="I166" s="11"/>
    </row>
    <row r="167" spans="1:9">
      <c r="A167" s="16"/>
      <c r="B167" s="12"/>
      <c r="C167" s="91" t="s">
        <v>119</v>
      </c>
      <c r="D167" s="80" t="s">
        <v>189</v>
      </c>
      <c r="E167" s="79">
        <f>'Publikime AL'!E270</f>
        <v>400</v>
      </c>
      <c r="F167" s="12"/>
      <c r="G167" s="12"/>
      <c r="H167" s="7"/>
      <c r="I167" s="11"/>
    </row>
    <row r="168" spans="1:9">
      <c r="A168" s="16"/>
      <c r="B168" s="12"/>
      <c r="C168" s="91" t="s">
        <v>189</v>
      </c>
      <c r="D168" s="80" t="s">
        <v>119</v>
      </c>
      <c r="E168" s="79">
        <f>'Publikime AL'!E271</f>
        <v>400</v>
      </c>
      <c r="F168" s="12"/>
      <c r="G168" s="12"/>
      <c r="H168" s="7"/>
      <c r="I168" s="11"/>
    </row>
    <row r="169" spans="1:9">
      <c r="A169" s="16"/>
      <c r="B169" s="12"/>
      <c r="C169" s="91" t="s">
        <v>119</v>
      </c>
      <c r="D169" s="80" t="s">
        <v>188</v>
      </c>
      <c r="E169" s="79">
        <f>'Publikime AL'!E272</f>
        <v>300</v>
      </c>
      <c r="F169" s="12"/>
      <c r="G169" s="12"/>
      <c r="H169" s="7"/>
      <c r="I169" s="11"/>
    </row>
    <row r="170" spans="1:9">
      <c r="A170" s="16"/>
      <c r="B170" s="12"/>
      <c r="C170" s="90" t="s">
        <v>188</v>
      </c>
      <c r="D170" s="115" t="s">
        <v>119</v>
      </c>
      <c r="E170" s="79">
        <f>'Publikime AL'!E273</f>
        <v>300</v>
      </c>
      <c r="F170" s="12"/>
      <c r="G170" s="12"/>
      <c r="H170" s="7"/>
      <c r="I170" s="11"/>
    </row>
    <row r="171" spans="1:9" ht="15.75" thickBot="1">
      <c r="A171" s="16"/>
      <c r="B171" s="12"/>
      <c r="C171" s="12"/>
      <c r="D171" s="12"/>
      <c r="E171" s="12"/>
      <c r="F171" s="12"/>
      <c r="G171" s="12"/>
      <c r="H171" s="7"/>
      <c r="I171" s="11"/>
    </row>
    <row r="172" spans="1:9" ht="15.75" customHeight="1" thickBot="1">
      <c r="A172" s="47" t="s">
        <v>301</v>
      </c>
      <c r="B172" s="183" t="s">
        <v>308</v>
      </c>
      <c r="C172" s="184"/>
      <c r="D172" s="184"/>
      <c r="E172" s="184"/>
      <c r="F172" s="184"/>
      <c r="G172" s="185"/>
      <c r="H172" s="182" t="s">
        <v>58</v>
      </c>
      <c r="I172" s="182"/>
    </row>
    <row r="173" spans="1:9" ht="15.75" customHeight="1">
      <c r="A173" s="16"/>
      <c r="B173" s="12"/>
      <c r="C173" s="12"/>
      <c r="D173" s="12"/>
      <c r="E173" s="12"/>
      <c r="F173" s="12"/>
      <c r="G173" s="12"/>
      <c r="H173" s="7"/>
      <c r="I173" s="11"/>
    </row>
    <row r="174" spans="1:9" ht="15.75" customHeight="1">
      <c r="A174" s="16"/>
      <c r="B174" s="12"/>
      <c r="C174" s="93" t="s">
        <v>303</v>
      </c>
      <c r="D174" s="93" t="s">
        <v>304</v>
      </c>
      <c r="E174" s="92" t="s">
        <v>191</v>
      </c>
      <c r="F174" s="12"/>
      <c r="G174" s="12"/>
      <c r="H174" s="7"/>
      <c r="I174" s="11"/>
    </row>
    <row r="175" spans="1:9" ht="15.75" customHeight="1">
      <c r="A175" s="16"/>
      <c r="B175" s="12"/>
      <c r="C175" s="91" t="s">
        <v>119</v>
      </c>
      <c r="D175" s="80" t="s">
        <v>190</v>
      </c>
      <c r="E175" s="79">
        <f>'Publikime AL'!E278</f>
        <v>400</v>
      </c>
      <c r="F175" s="12"/>
      <c r="G175" s="12"/>
      <c r="H175" s="7"/>
      <c r="I175" s="11"/>
    </row>
    <row r="176" spans="1:9" ht="15.75" customHeight="1">
      <c r="A176" s="16"/>
      <c r="B176" s="12"/>
      <c r="C176" s="91" t="s">
        <v>190</v>
      </c>
      <c r="D176" s="80" t="s">
        <v>119</v>
      </c>
      <c r="E176" s="79">
        <f>'Publikime AL'!E279</f>
        <v>400</v>
      </c>
      <c r="F176" s="12"/>
      <c r="G176" s="12"/>
      <c r="H176" s="7"/>
      <c r="I176" s="11"/>
    </row>
    <row r="177" spans="1:9" ht="15.75" customHeight="1">
      <c r="A177" s="16"/>
      <c r="B177" s="12"/>
      <c r="C177" s="91" t="s">
        <v>119</v>
      </c>
      <c r="D177" s="80" t="s">
        <v>189</v>
      </c>
      <c r="E177" s="79">
        <f>'Publikime AL'!E280</f>
        <v>400</v>
      </c>
      <c r="F177" s="12"/>
      <c r="G177" s="12"/>
      <c r="H177" s="7"/>
      <c r="I177" s="11"/>
    </row>
    <row r="178" spans="1:9" ht="15.75" customHeight="1">
      <c r="A178" s="16"/>
      <c r="B178" s="12"/>
      <c r="C178" s="91" t="s">
        <v>189</v>
      </c>
      <c r="D178" s="80" t="s">
        <v>119</v>
      </c>
      <c r="E178" s="79">
        <f>'Publikime AL'!E281</f>
        <v>400</v>
      </c>
      <c r="F178" s="12"/>
      <c r="G178" s="12"/>
      <c r="H178" s="7"/>
      <c r="I178" s="11"/>
    </row>
    <row r="179" spans="1:9" ht="15.75" customHeight="1">
      <c r="A179" s="16"/>
      <c r="B179" s="12"/>
      <c r="C179" s="91" t="s">
        <v>119</v>
      </c>
      <c r="D179" s="80" t="s">
        <v>188</v>
      </c>
      <c r="E179" s="79">
        <f>'Publikime AL'!E282</f>
        <v>300</v>
      </c>
      <c r="F179" s="12"/>
      <c r="G179" s="12"/>
      <c r="H179" s="7"/>
      <c r="I179" s="11"/>
    </row>
    <row r="180" spans="1:9" ht="14.25" customHeight="1">
      <c r="A180" s="16"/>
      <c r="B180" s="12"/>
      <c r="C180" s="90" t="s">
        <v>188</v>
      </c>
      <c r="D180" s="115" t="s">
        <v>119</v>
      </c>
      <c r="E180" s="79">
        <f>'Publikime AL'!E283</f>
        <v>300</v>
      </c>
      <c r="F180" s="12"/>
      <c r="G180" s="12"/>
      <c r="H180" s="7"/>
      <c r="I180" s="11"/>
    </row>
    <row r="181" spans="1:9" ht="15.75" thickBot="1">
      <c r="A181" s="16"/>
      <c r="B181" s="12"/>
      <c r="C181" s="12"/>
      <c r="D181" s="12"/>
      <c r="E181" s="12"/>
      <c r="F181" s="12"/>
      <c r="G181" s="12"/>
      <c r="H181" s="7"/>
      <c r="I181" s="11"/>
    </row>
    <row r="182" spans="1:9" ht="15.75" customHeight="1" thickBot="1">
      <c r="A182" s="47" t="s">
        <v>301</v>
      </c>
      <c r="B182" s="183" t="s">
        <v>309</v>
      </c>
      <c r="C182" s="184"/>
      <c r="D182" s="184"/>
      <c r="E182" s="184"/>
      <c r="F182" s="184"/>
      <c r="G182" s="184"/>
      <c r="H182" s="184"/>
      <c r="I182" s="185"/>
    </row>
    <row r="183" spans="1:9">
      <c r="A183" s="16"/>
      <c r="B183" s="12"/>
      <c r="C183" s="12"/>
      <c r="D183" s="12"/>
      <c r="E183" s="12"/>
      <c r="F183" s="12"/>
      <c r="G183" s="12"/>
      <c r="H183" s="7"/>
      <c r="I183" s="11"/>
    </row>
    <row r="184" spans="1:9">
      <c r="A184" s="16"/>
      <c r="B184" s="12"/>
      <c r="C184" s="93" t="s">
        <v>303</v>
      </c>
      <c r="D184" s="93" t="s">
        <v>304</v>
      </c>
      <c r="E184" s="154" t="s">
        <v>305</v>
      </c>
      <c r="F184" s="92" t="s">
        <v>306</v>
      </c>
      <c r="G184" s="12"/>
      <c r="H184" s="7"/>
      <c r="I184" s="11"/>
    </row>
    <row r="185" spans="1:9">
      <c r="A185" s="16"/>
      <c r="B185" s="12"/>
      <c r="C185" s="91" t="s">
        <v>119</v>
      </c>
      <c r="D185" s="80" t="s">
        <v>190</v>
      </c>
      <c r="E185" s="80">
        <f>'Publikime AL'!E288</f>
        <v>200</v>
      </c>
      <c r="F185" s="80" t="e">
        <f>'Publikime AL'!#REF!</f>
        <v>#REF!</v>
      </c>
      <c r="G185" s="12"/>
      <c r="H185" s="7"/>
      <c r="I185" s="11"/>
    </row>
    <row r="186" spans="1:9">
      <c r="A186" s="16"/>
      <c r="B186" s="12"/>
      <c r="C186" s="91" t="s">
        <v>190</v>
      </c>
      <c r="D186" s="80" t="s">
        <v>119</v>
      </c>
      <c r="E186" s="80">
        <f>'Publikime AL'!E289</f>
        <v>200</v>
      </c>
      <c r="F186" s="80" t="e">
        <f>'Publikime AL'!#REF!</f>
        <v>#REF!</v>
      </c>
      <c r="G186" s="12"/>
      <c r="H186" s="7"/>
      <c r="I186" s="11"/>
    </row>
    <row r="187" spans="1:9">
      <c r="A187" s="16"/>
      <c r="B187" s="12"/>
      <c r="C187" s="91" t="s">
        <v>119</v>
      </c>
      <c r="D187" s="80" t="s">
        <v>189</v>
      </c>
      <c r="E187" s="80">
        <f>'Publikime AL'!E290</f>
        <v>200</v>
      </c>
      <c r="F187" s="80" t="e">
        <f>'Publikime AL'!#REF!</f>
        <v>#REF!</v>
      </c>
      <c r="G187" s="12"/>
      <c r="H187" s="7"/>
      <c r="I187" s="11"/>
    </row>
    <row r="188" spans="1:9">
      <c r="A188" s="16"/>
      <c r="B188" s="12"/>
      <c r="C188" s="91" t="s">
        <v>189</v>
      </c>
      <c r="D188" s="80" t="s">
        <v>119</v>
      </c>
      <c r="E188" s="80">
        <f>'Publikime AL'!E291</f>
        <v>200</v>
      </c>
      <c r="F188" s="80" t="e">
        <f>'Publikime AL'!#REF!</f>
        <v>#REF!</v>
      </c>
      <c r="G188" s="12"/>
      <c r="H188" s="7"/>
      <c r="I188" s="11"/>
    </row>
    <row r="189" spans="1:9">
      <c r="A189" s="16"/>
      <c r="B189" s="12"/>
      <c r="C189" s="91" t="s">
        <v>119</v>
      </c>
      <c r="D189" s="80" t="s">
        <v>188</v>
      </c>
      <c r="E189" s="80">
        <f>'Publikime AL'!E292</f>
        <v>200</v>
      </c>
      <c r="F189" s="80" t="e">
        <f>'Publikime AL'!#REF!</f>
        <v>#REF!</v>
      </c>
      <c r="G189" s="12"/>
      <c r="H189" s="7"/>
      <c r="I189" s="11"/>
    </row>
    <row r="190" spans="1:9">
      <c r="A190" s="16"/>
      <c r="B190" s="12"/>
      <c r="C190" s="90" t="s">
        <v>188</v>
      </c>
      <c r="D190" s="115" t="s">
        <v>119</v>
      </c>
      <c r="E190" s="80">
        <f>'Publikime AL'!E293</f>
        <v>200</v>
      </c>
      <c r="F190" s="80" t="e">
        <f>'Publikime AL'!#REF!</f>
        <v>#REF!</v>
      </c>
      <c r="G190" s="12"/>
      <c r="H190" s="7"/>
      <c r="I190" s="11"/>
    </row>
    <row r="191" spans="1:9" ht="15.75" thickBot="1">
      <c r="A191" s="16"/>
      <c r="B191" s="12"/>
      <c r="C191" s="12"/>
      <c r="D191" s="12"/>
      <c r="E191" s="12"/>
      <c r="F191" s="12"/>
      <c r="G191" s="12"/>
      <c r="H191" s="7"/>
      <c r="I191" s="11"/>
    </row>
    <row r="192" spans="1:9" ht="15.75" customHeight="1" thickBot="1">
      <c r="A192" s="47" t="s">
        <v>301</v>
      </c>
      <c r="B192" s="183" t="s">
        <v>310</v>
      </c>
      <c r="C192" s="184"/>
      <c r="D192" s="184"/>
      <c r="E192" s="184"/>
      <c r="F192" s="184"/>
      <c r="G192" s="184"/>
      <c r="H192" s="184"/>
      <c r="I192" s="185"/>
    </row>
    <row r="193" spans="1:9">
      <c r="A193" s="16"/>
      <c r="B193" s="12"/>
      <c r="C193" s="12"/>
      <c r="D193" s="12"/>
      <c r="E193" s="12"/>
      <c r="F193" s="12"/>
      <c r="G193" s="12"/>
      <c r="H193" s="7"/>
      <c r="I193" s="11"/>
    </row>
    <row r="194" spans="1:9">
      <c r="A194" s="16"/>
      <c r="B194" s="12"/>
      <c r="C194" s="93" t="s">
        <v>303</v>
      </c>
      <c r="D194" s="93" t="s">
        <v>304</v>
      </c>
      <c r="E194" s="92" t="s">
        <v>191</v>
      </c>
      <c r="F194" s="12"/>
      <c r="G194" s="12"/>
      <c r="H194" s="7"/>
      <c r="I194" s="11"/>
    </row>
    <row r="195" spans="1:9">
      <c r="A195" s="16"/>
      <c r="B195" s="12"/>
      <c r="C195" s="91" t="s">
        <v>119</v>
      </c>
      <c r="D195" s="80" t="s">
        <v>190</v>
      </c>
      <c r="E195" s="79">
        <f>'Publikime AL'!E298</f>
        <v>400</v>
      </c>
      <c r="F195" s="12"/>
      <c r="G195" s="12"/>
      <c r="H195" s="7"/>
      <c r="I195" s="11"/>
    </row>
    <row r="196" spans="1:9">
      <c r="A196" s="16"/>
      <c r="B196" s="12"/>
      <c r="C196" s="91" t="s">
        <v>190</v>
      </c>
      <c r="D196" s="80" t="s">
        <v>119</v>
      </c>
      <c r="E196" s="79">
        <f>'Publikime AL'!E299</f>
        <v>400</v>
      </c>
      <c r="F196" s="12"/>
      <c r="G196" s="12"/>
      <c r="H196" s="7"/>
      <c r="I196" s="11"/>
    </row>
    <row r="197" spans="1:9">
      <c r="A197" s="16"/>
      <c r="B197" s="12"/>
      <c r="C197" s="91" t="s">
        <v>119</v>
      </c>
      <c r="D197" s="80" t="s">
        <v>189</v>
      </c>
      <c r="E197" s="79">
        <f>'Publikime AL'!E300</f>
        <v>400</v>
      </c>
      <c r="F197" s="12"/>
      <c r="G197" s="12"/>
      <c r="H197" s="7"/>
      <c r="I197" s="11"/>
    </row>
    <row r="198" spans="1:9">
      <c r="A198" s="16"/>
      <c r="B198" s="12"/>
      <c r="C198" s="91" t="s">
        <v>189</v>
      </c>
      <c r="D198" s="80" t="s">
        <v>119</v>
      </c>
      <c r="E198" s="79">
        <f>'Publikime AL'!E301</f>
        <v>400</v>
      </c>
      <c r="F198" s="12"/>
      <c r="G198" s="12"/>
      <c r="H198" s="7"/>
      <c r="I198" s="11"/>
    </row>
    <row r="199" spans="1:9">
      <c r="A199" s="16"/>
      <c r="B199" s="12"/>
      <c r="C199" s="91" t="s">
        <v>119</v>
      </c>
      <c r="D199" s="80" t="s">
        <v>188</v>
      </c>
      <c r="E199" s="79">
        <f>'Publikime AL'!E302</f>
        <v>300</v>
      </c>
      <c r="F199" s="12"/>
      <c r="G199" s="12"/>
      <c r="H199" s="7"/>
      <c r="I199" s="11"/>
    </row>
    <row r="200" spans="1:9">
      <c r="A200" s="16"/>
      <c r="B200" s="12"/>
      <c r="C200" s="90" t="s">
        <v>188</v>
      </c>
      <c r="D200" s="115" t="s">
        <v>119</v>
      </c>
      <c r="E200" s="79">
        <f>'Publikime AL'!E303</f>
        <v>300</v>
      </c>
      <c r="F200" s="12"/>
      <c r="G200" s="12"/>
      <c r="H200" s="7"/>
      <c r="I200" s="11"/>
    </row>
    <row r="201" spans="1:9" ht="15.75" thickBot="1">
      <c r="A201" s="16"/>
      <c r="B201" s="12"/>
      <c r="C201" s="12"/>
      <c r="D201" s="12"/>
      <c r="E201" s="12"/>
      <c r="F201" s="12"/>
      <c r="G201" s="12"/>
      <c r="H201" s="7"/>
      <c r="I201" s="11"/>
    </row>
    <row r="202" spans="1:9" ht="15.75" customHeight="1" thickBot="1">
      <c r="A202" s="47" t="s">
        <v>301</v>
      </c>
      <c r="B202" s="183" t="s">
        <v>311</v>
      </c>
      <c r="C202" s="184"/>
      <c r="D202" s="184"/>
      <c r="E202" s="184"/>
      <c r="F202" s="184"/>
      <c r="G202" s="185"/>
      <c r="H202" s="182" t="s">
        <v>58</v>
      </c>
      <c r="I202" s="182"/>
    </row>
    <row r="203" spans="1:9" ht="15.75" customHeight="1">
      <c r="A203" s="16"/>
      <c r="B203" s="12"/>
      <c r="C203" s="12"/>
      <c r="D203" s="12"/>
      <c r="E203" s="12"/>
      <c r="F203" s="12"/>
      <c r="G203" s="12"/>
      <c r="H203" s="7"/>
      <c r="I203" s="11"/>
    </row>
    <row r="204" spans="1:9" ht="15.75" customHeight="1">
      <c r="A204" s="16"/>
      <c r="B204" s="12"/>
      <c r="C204" s="93" t="s">
        <v>303</v>
      </c>
      <c r="D204" s="93" t="s">
        <v>304</v>
      </c>
      <c r="E204" s="92" t="s">
        <v>191</v>
      </c>
      <c r="F204" s="12"/>
      <c r="G204" s="12"/>
      <c r="H204" s="7"/>
      <c r="I204" s="11"/>
    </row>
    <row r="205" spans="1:9" ht="15.75" customHeight="1">
      <c r="A205" s="16"/>
      <c r="B205" s="12"/>
      <c r="C205" s="91" t="s">
        <v>119</v>
      </c>
      <c r="D205" s="80" t="s">
        <v>190</v>
      </c>
      <c r="E205" s="79">
        <f>'Publikime AL'!E308</f>
        <v>400</v>
      </c>
      <c r="F205" s="12"/>
      <c r="G205" s="12"/>
      <c r="H205" s="7"/>
      <c r="I205" s="11"/>
    </row>
    <row r="206" spans="1:9" ht="15.75" customHeight="1">
      <c r="A206" s="16"/>
      <c r="B206" s="12"/>
      <c r="C206" s="91" t="s">
        <v>190</v>
      </c>
      <c r="D206" s="80" t="s">
        <v>119</v>
      </c>
      <c r="E206" s="79">
        <f>'Publikime AL'!E309</f>
        <v>400</v>
      </c>
      <c r="F206" s="12"/>
      <c r="G206" s="12"/>
      <c r="H206" s="7"/>
      <c r="I206" s="11"/>
    </row>
    <row r="207" spans="1:9" ht="15.75" customHeight="1">
      <c r="A207" s="16"/>
      <c r="B207" s="12"/>
      <c r="C207" s="91" t="s">
        <v>119</v>
      </c>
      <c r="D207" s="80" t="s">
        <v>189</v>
      </c>
      <c r="E207" s="79">
        <f>'Publikime AL'!E310</f>
        <v>400</v>
      </c>
      <c r="F207" s="12"/>
      <c r="G207" s="12"/>
      <c r="H207" s="7"/>
      <c r="I207" s="11"/>
    </row>
    <row r="208" spans="1:9" ht="15.75" customHeight="1">
      <c r="A208" s="16"/>
      <c r="B208" s="12"/>
      <c r="C208" s="91" t="s">
        <v>189</v>
      </c>
      <c r="D208" s="80" t="s">
        <v>119</v>
      </c>
      <c r="E208" s="79">
        <f>'Publikime AL'!E311</f>
        <v>400</v>
      </c>
      <c r="F208" s="12"/>
      <c r="G208" s="12"/>
      <c r="H208" s="7"/>
      <c r="I208" s="11"/>
    </row>
    <row r="209" spans="1:9" ht="15.75" customHeight="1">
      <c r="A209" s="16"/>
      <c r="B209" s="12"/>
      <c r="C209" s="91" t="s">
        <v>119</v>
      </c>
      <c r="D209" s="80" t="s">
        <v>188</v>
      </c>
      <c r="E209" s="79">
        <f>'Publikime AL'!E312</f>
        <v>300</v>
      </c>
      <c r="F209" s="12"/>
      <c r="G209" s="12"/>
      <c r="H209" s="7"/>
      <c r="I209" s="11"/>
    </row>
    <row r="210" spans="1:9" ht="15.75" customHeight="1">
      <c r="A210" s="16"/>
      <c r="B210" s="12"/>
      <c r="C210" s="90" t="s">
        <v>188</v>
      </c>
      <c r="D210" s="115" t="s">
        <v>119</v>
      </c>
      <c r="E210" s="79">
        <f>'Publikime AL'!E313</f>
        <v>300</v>
      </c>
      <c r="F210" s="12"/>
      <c r="G210" s="12"/>
      <c r="H210" s="7"/>
      <c r="I210" s="11"/>
    </row>
    <row r="211" spans="1:9" ht="15.75" customHeight="1">
      <c r="A211" s="16"/>
      <c r="B211" s="12"/>
      <c r="C211" s="12"/>
      <c r="D211" s="12"/>
      <c r="E211" s="12"/>
      <c r="F211" s="12"/>
      <c r="G211" s="12"/>
      <c r="H211" s="7"/>
      <c r="I211" s="11"/>
    </row>
    <row r="212" spans="1:9" ht="15.75" thickBot="1">
      <c r="A212" s="16"/>
      <c r="B212" s="12"/>
      <c r="C212" s="12"/>
      <c r="D212" s="12"/>
      <c r="E212" s="12"/>
      <c r="F212" s="12"/>
      <c r="G212" s="12"/>
      <c r="H212" s="7"/>
      <c r="I212" s="11"/>
    </row>
    <row r="213" spans="1:9" ht="15.75" customHeight="1" thickBot="1">
      <c r="A213" s="47" t="s">
        <v>301</v>
      </c>
      <c r="B213" s="183" t="s">
        <v>312</v>
      </c>
      <c r="C213" s="184"/>
      <c r="D213" s="184"/>
      <c r="E213" s="184"/>
      <c r="F213" s="184"/>
      <c r="G213" s="184"/>
      <c r="H213" s="184"/>
      <c r="I213" s="185"/>
    </row>
    <row r="214" spans="1:9">
      <c r="A214" s="16"/>
      <c r="B214" s="12"/>
      <c r="C214" s="12"/>
      <c r="D214" s="12"/>
      <c r="E214" s="12"/>
      <c r="F214" s="12"/>
      <c r="G214" s="12"/>
      <c r="H214" s="7"/>
      <c r="I214" s="11"/>
    </row>
    <row r="215" spans="1:9">
      <c r="A215" s="16"/>
      <c r="B215" s="12"/>
      <c r="C215" s="93" t="s">
        <v>303</v>
      </c>
      <c r="D215" s="93" t="s">
        <v>304</v>
      </c>
      <c r="E215" s="92" t="s">
        <v>191</v>
      </c>
      <c r="F215" s="12"/>
      <c r="G215" s="12"/>
      <c r="H215" s="7"/>
      <c r="I215" s="11"/>
    </row>
    <row r="216" spans="1:9">
      <c r="A216" s="16"/>
      <c r="B216" s="12"/>
      <c r="C216" s="91" t="s">
        <v>119</v>
      </c>
      <c r="D216" s="80" t="s">
        <v>190</v>
      </c>
      <c r="E216" s="79">
        <f>'Publikime AL'!E319</f>
        <v>400</v>
      </c>
      <c r="F216" s="12"/>
      <c r="G216" s="12"/>
      <c r="H216" s="7"/>
      <c r="I216" s="11"/>
    </row>
    <row r="217" spans="1:9">
      <c r="A217" s="16"/>
      <c r="B217" s="12"/>
      <c r="C217" s="91" t="s">
        <v>190</v>
      </c>
      <c r="D217" s="80" t="s">
        <v>119</v>
      </c>
      <c r="E217" s="79">
        <f>'Publikime AL'!E320</f>
        <v>400</v>
      </c>
      <c r="F217" s="12"/>
      <c r="G217" s="12"/>
      <c r="H217" s="7"/>
      <c r="I217" s="11"/>
    </row>
    <row r="218" spans="1:9">
      <c r="A218" s="16"/>
      <c r="B218" s="12"/>
      <c r="C218" s="91" t="s">
        <v>119</v>
      </c>
      <c r="D218" s="80" t="s">
        <v>189</v>
      </c>
      <c r="E218" s="79">
        <f>'Publikime AL'!E321</f>
        <v>400</v>
      </c>
      <c r="F218" s="12"/>
      <c r="G218" s="12"/>
      <c r="H218" s="7"/>
      <c r="I218" s="11"/>
    </row>
    <row r="219" spans="1:9">
      <c r="A219" s="16"/>
      <c r="B219" s="12"/>
      <c r="C219" s="91" t="s">
        <v>189</v>
      </c>
      <c r="D219" s="80" t="s">
        <v>119</v>
      </c>
      <c r="E219" s="79">
        <f>'Publikime AL'!E322</f>
        <v>400</v>
      </c>
      <c r="F219" s="12"/>
      <c r="G219" s="12"/>
      <c r="H219" s="7"/>
      <c r="I219" s="11"/>
    </row>
    <row r="220" spans="1:9">
      <c r="A220" s="16"/>
      <c r="B220" s="12"/>
      <c r="C220" s="91" t="s">
        <v>119</v>
      </c>
      <c r="D220" s="80" t="s">
        <v>188</v>
      </c>
      <c r="E220" s="79">
        <f>'Publikime AL'!E323</f>
        <v>300</v>
      </c>
      <c r="F220" s="12"/>
      <c r="G220" s="12"/>
      <c r="H220" s="7"/>
      <c r="I220" s="11"/>
    </row>
    <row r="221" spans="1:9">
      <c r="A221" s="16"/>
      <c r="B221" s="12"/>
      <c r="C221" s="90" t="s">
        <v>188</v>
      </c>
      <c r="D221" s="115" t="s">
        <v>119</v>
      </c>
      <c r="E221" s="79">
        <f>'Publikime AL'!E324</f>
        <v>300</v>
      </c>
      <c r="F221" s="12"/>
      <c r="G221" s="12"/>
      <c r="H221" s="7"/>
      <c r="I221" s="11"/>
    </row>
    <row r="222" spans="1:9" ht="15.75" thickBot="1">
      <c r="A222" s="16"/>
      <c r="B222" s="12"/>
      <c r="C222" s="12"/>
      <c r="D222" s="12"/>
      <c r="E222" s="12"/>
      <c r="F222" s="12"/>
      <c r="G222" s="12"/>
      <c r="H222" s="7"/>
      <c r="I222" s="11"/>
    </row>
    <row r="223" spans="1:9" ht="15.75" customHeight="1" thickBot="1">
      <c r="A223" s="47" t="s">
        <v>301</v>
      </c>
      <c r="B223" s="183" t="s">
        <v>313</v>
      </c>
      <c r="C223" s="184"/>
      <c r="D223" s="184"/>
      <c r="E223" s="184"/>
      <c r="F223" s="184"/>
      <c r="G223" s="184"/>
      <c r="H223" s="184"/>
      <c r="I223" s="185"/>
    </row>
    <row r="224" spans="1:9">
      <c r="A224" s="16"/>
      <c r="B224" s="12"/>
      <c r="C224" s="12"/>
      <c r="D224" s="12"/>
      <c r="E224" s="12"/>
      <c r="F224" s="12"/>
      <c r="G224" s="12"/>
      <c r="H224" s="7"/>
      <c r="I224" s="11"/>
    </row>
    <row r="225" spans="1:9">
      <c r="A225" s="16"/>
      <c r="B225" s="12"/>
      <c r="C225" s="93" t="s">
        <v>303</v>
      </c>
      <c r="D225" s="93" t="s">
        <v>304</v>
      </c>
      <c r="E225" s="92" t="s">
        <v>191</v>
      </c>
      <c r="F225" s="12"/>
      <c r="G225" s="12"/>
      <c r="H225" s="7"/>
      <c r="I225" s="11"/>
    </row>
    <row r="226" spans="1:9">
      <c r="A226" s="16"/>
      <c r="B226" s="12"/>
      <c r="C226" s="91" t="s">
        <v>119</v>
      </c>
      <c r="D226" s="80" t="s">
        <v>190</v>
      </c>
      <c r="E226" s="79">
        <f>'Publikime AL'!E329</f>
        <v>400</v>
      </c>
      <c r="F226" s="12"/>
      <c r="G226" s="12"/>
      <c r="H226" s="7"/>
      <c r="I226" s="11"/>
    </row>
    <row r="227" spans="1:9">
      <c r="A227" s="16"/>
      <c r="B227" s="12"/>
      <c r="C227" s="91" t="s">
        <v>190</v>
      </c>
      <c r="D227" s="80" t="s">
        <v>119</v>
      </c>
      <c r="E227" s="79">
        <f>'Publikime AL'!E330</f>
        <v>400</v>
      </c>
      <c r="F227" s="12"/>
      <c r="G227" s="12"/>
      <c r="H227" s="7"/>
      <c r="I227" s="11"/>
    </row>
    <row r="228" spans="1:9">
      <c r="A228" s="16"/>
      <c r="B228" s="12"/>
      <c r="C228" s="91" t="s">
        <v>119</v>
      </c>
      <c r="D228" s="80" t="s">
        <v>189</v>
      </c>
      <c r="E228" s="79">
        <f>'Publikime AL'!E331</f>
        <v>400</v>
      </c>
      <c r="F228" s="12"/>
      <c r="G228" s="12"/>
      <c r="H228" s="7"/>
      <c r="I228" s="11"/>
    </row>
    <row r="229" spans="1:9">
      <c r="A229" s="16"/>
      <c r="B229" s="12"/>
      <c r="C229" s="91" t="s">
        <v>189</v>
      </c>
      <c r="D229" s="80" t="s">
        <v>119</v>
      </c>
      <c r="E229" s="79">
        <f>'Publikime AL'!E332</f>
        <v>400</v>
      </c>
      <c r="F229" s="12"/>
      <c r="G229" s="12"/>
      <c r="H229" s="7"/>
      <c r="I229" s="11"/>
    </row>
    <row r="230" spans="1:9">
      <c r="A230" s="16"/>
      <c r="B230" s="12"/>
      <c r="C230" s="91" t="s">
        <v>119</v>
      </c>
      <c r="D230" s="80" t="s">
        <v>188</v>
      </c>
      <c r="E230" s="79">
        <f>'Publikime AL'!E333</f>
        <v>300</v>
      </c>
      <c r="F230" s="12"/>
      <c r="G230" s="12"/>
      <c r="H230" s="7"/>
      <c r="I230" s="11"/>
    </row>
    <row r="231" spans="1:9">
      <c r="A231" s="16"/>
      <c r="B231" s="12"/>
      <c r="C231" s="90" t="s">
        <v>188</v>
      </c>
      <c r="D231" s="115" t="s">
        <v>119</v>
      </c>
      <c r="E231" s="79">
        <f>'Publikime AL'!E334</f>
        <v>300</v>
      </c>
      <c r="F231" s="12"/>
      <c r="G231" s="12"/>
      <c r="H231" s="7"/>
      <c r="I231" s="11"/>
    </row>
    <row r="232" spans="1:9" ht="15.75" thickBot="1">
      <c r="A232" s="16"/>
      <c r="B232" s="12"/>
      <c r="C232" s="12"/>
      <c r="D232" s="12"/>
      <c r="E232" s="12"/>
      <c r="F232" s="12"/>
      <c r="G232" s="12"/>
      <c r="H232" s="7"/>
      <c r="I232" s="11"/>
    </row>
    <row r="233" spans="1:9" ht="15.75" customHeight="1" thickBot="1">
      <c r="A233" s="47" t="s">
        <v>301</v>
      </c>
      <c r="B233" s="183" t="s">
        <v>314</v>
      </c>
      <c r="C233" s="184"/>
      <c r="D233" s="184"/>
      <c r="E233" s="184"/>
      <c r="F233" s="184"/>
      <c r="G233" s="185"/>
      <c r="H233" s="182" t="s">
        <v>58</v>
      </c>
      <c r="I233" s="182"/>
    </row>
    <row r="234" spans="1:9" ht="15.75" thickBot="1">
      <c r="A234" s="16"/>
      <c r="B234" s="12"/>
      <c r="C234" s="12"/>
      <c r="D234" s="12"/>
      <c r="E234" s="12"/>
      <c r="F234" s="12"/>
      <c r="G234" s="12"/>
      <c r="H234" s="7"/>
      <c r="I234" s="11"/>
    </row>
    <row r="235" spans="1:9" ht="15.75" customHeight="1" thickBot="1">
      <c r="A235" s="47" t="s">
        <v>301</v>
      </c>
      <c r="B235" s="183" t="s">
        <v>315</v>
      </c>
      <c r="C235" s="184"/>
      <c r="D235" s="184"/>
      <c r="E235" s="184"/>
      <c r="F235" s="184"/>
      <c r="G235" s="185"/>
      <c r="H235" s="182" t="s">
        <v>58</v>
      </c>
      <c r="I235" s="182"/>
    </row>
    <row r="236" spans="1:9" ht="15.75" thickBot="1">
      <c r="A236" s="16"/>
      <c r="B236" s="12"/>
      <c r="C236" s="12"/>
      <c r="D236" s="12"/>
      <c r="E236" s="12"/>
      <c r="F236" s="12"/>
      <c r="G236" s="12"/>
      <c r="H236" s="7"/>
      <c r="I236" s="11"/>
    </row>
    <row r="237" spans="1:9" ht="15.75" customHeight="1" thickBot="1">
      <c r="A237" s="47" t="s">
        <v>301</v>
      </c>
      <c r="B237" s="179" t="s">
        <v>316</v>
      </c>
      <c r="C237" s="180"/>
      <c r="D237" s="180"/>
      <c r="E237" s="180"/>
      <c r="F237" s="180"/>
      <c r="G237" s="180"/>
      <c r="H237" s="180"/>
      <c r="I237" s="181"/>
    </row>
    <row r="238" spans="1:9">
      <c r="A238" s="16"/>
      <c r="B238" s="12"/>
      <c r="C238" s="12"/>
      <c r="D238" s="12"/>
      <c r="E238" s="12"/>
      <c r="F238" s="12"/>
      <c r="G238" s="12"/>
      <c r="H238" s="7"/>
      <c r="I238" s="11"/>
    </row>
    <row r="239" spans="1:9">
      <c r="A239" s="16"/>
      <c r="B239" s="12"/>
      <c r="C239" s="93" t="s">
        <v>303</v>
      </c>
      <c r="D239" s="93" t="s">
        <v>304</v>
      </c>
      <c r="E239" s="92" t="s">
        <v>191</v>
      </c>
      <c r="F239" s="12"/>
      <c r="G239" s="12"/>
      <c r="H239" s="7"/>
      <c r="I239" s="11"/>
    </row>
    <row r="240" spans="1:9">
      <c r="A240" s="16"/>
      <c r="B240" s="12"/>
      <c r="C240" s="91" t="s">
        <v>119</v>
      </c>
      <c r="D240" s="80" t="s">
        <v>190</v>
      </c>
      <c r="E240" s="79" t="str">
        <f>'Publikime AL'!E343</f>
        <v>N/a</v>
      </c>
      <c r="F240" s="12"/>
      <c r="G240" s="12"/>
      <c r="H240" s="7"/>
      <c r="I240" s="11"/>
    </row>
    <row r="241" spans="1:9">
      <c r="A241" s="16"/>
      <c r="B241" s="12"/>
      <c r="C241" s="91" t="s">
        <v>190</v>
      </c>
      <c r="D241" s="80" t="s">
        <v>119</v>
      </c>
      <c r="E241" s="79" t="str">
        <f>'Publikime AL'!E344</f>
        <v>N/a</v>
      </c>
      <c r="F241" s="12"/>
      <c r="G241" s="12"/>
      <c r="H241" s="7"/>
      <c r="I241" s="11"/>
    </row>
    <row r="242" spans="1:9">
      <c r="A242" s="16"/>
      <c r="B242" s="12"/>
      <c r="C242" s="91" t="s">
        <v>119</v>
      </c>
      <c r="D242" s="80" t="s">
        <v>189</v>
      </c>
      <c r="E242" s="79" t="str">
        <f>'Publikime AL'!E345</f>
        <v>N/a</v>
      </c>
      <c r="F242" s="12"/>
      <c r="G242" s="12"/>
      <c r="H242" s="7"/>
      <c r="I242" s="11"/>
    </row>
    <row r="243" spans="1:9">
      <c r="A243" s="16"/>
      <c r="B243" s="12"/>
      <c r="C243" s="91" t="s">
        <v>189</v>
      </c>
      <c r="D243" s="80" t="s">
        <v>119</v>
      </c>
      <c r="E243" s="79" t="str">
        <f>'Publikime AL'!E346</f>
        <v>N/a</v>
      </c>
      <c r="F243" s="12"/>
      <c r="G243" s="12"/>
      <c r="H243" s="7"/>
      <c r="I243" s="11"/>
    </row>
    <row r="244" spans="1:9">
      <c r="A244" s="16"/>
      <c r="B244" s="12"/>
      <c r="C244" s="91" t="s">
        <v>119</v>
      </c>
      <c r="D244" s="80" t="s">
        <v>188</v>
      </c>
      <c r="E244" s="79" t="str">
        <f>'Publikime AL'!E347</f>
        <v>N/a</v>
      </c>
      <c r="F244" s="12"/>
      <c r="G244" s="12"/>
      <c r="H244" s="7"/>
      <c r="I244" s="11"/>
    </row>
    <row r="245" spans="1:9">
      <c r="A245" s="16"/>
      <c r="B245" s="12"/>
      <c r="C245" s="90" t="s">
        <v>188</v>
      </c>
      <c r="D245" s="115" t="s">
        <v>119</v>
      </c>
      <c r="E245" s="79" t="str">
        <f>'Publikime AL'!E348</f>
        <v>N/a</v>
      </c>
      <c r="F245" s="12"/>
      <c r="G245" s="12"/>
      <c r="H245" s="7"/>
      <c r="I245" s="11"/>
    </row>
    <row r="246" spans="1:9" ht="15.75" thickBot="1">
      <c r="A246" s="16"/>
      <c r="B246" s="12"/>
      <c r="C246" s="12"/>
      <c r="D246" s="12"/>
      <c r="E246" s="12"/>
      <c r="F246" s="12"/>
      <c r="G246" s="12"/>
      <c r="H246" s="7"/>
      <c r="I246" s="11"/>
    </row>
    <row r="247" spans="1:9" ht="15.75" customHeight="1" thickBot="1">
      <c r="A247" s="47" t="s">
        <v>301</v>
      </c>
      <c r="B247" s="183" t="s">
        <v>317</v>
      </c>
      <c r="C247" s="184"/>
      <c r="D247" s="184"/>
      <c r="E247" s="184"/>
      <c r="F247" s="184"/>
      <c r="G247" s="185"/>
      <c r="H247" s="182" t="s">
        <v>58</v>
      </c>
      <c r="I247" s="182"/>
    </row>
    <row r="248" spans="1:9" ht="15.75" thickBot="1">
      <c r="A248" s="16"/>
      <c r="B248" s="12"/>
      <c r="C248" s="12"/>
      <c r="D248" s="12"/>
      <c r="E248" s="12"/>
      <c r="F248" s="12"/>
      <c r="G248" s="12"/>
      <c r="H248" s="7"/>
      <c r="I248" s="11"/>
    </row>
    <row r="249" spans="1:9" ht="15.75" thickBot="1">
      <c r="A249" s="47" t="s">
        <v>318</v>
      </c>
      <c r="B249" s="183" t="s">
        <v>319</v>
      </c>
      <c r="C249" s="184"/>
      <c r="D249" s="184"/>
      <c r="E249" s="184"/>
      <c r="F249" s="184"/>
      <c r="G249" s="185"/>
      <c r="H249" s="182" t="s">
        <v>40</v>
      </c>
      <c r="I249" s="182"/>
    </row>
    <row r="250" spans="1:9">
      <c r="A250" s="16"/>
      <c r="B250" s="12"/>
      <c r="C250" s="12"/>
      <c r="D250" s="12"/>
      <c r="E250" s="12"/>
      <c r="F250" s="12"/>
      <c r="G250" s="12"/>
      <c r="H250" s="7"/>
      <c r="I250" s="11"/>
    </row>
    <row r="251" spans="1:9">
      <c r="A251" s="114" t="s">
        <v>271</v>
      </c>
      <c r="B251" s="77" t="s">
        <v>183</v>
      </c>
      <c r="C251" s="77" t="s">
        <v>182</v>
      </c>
      <c r="D251" s="77" t="s">
        <v>181</v>
      </c>
      <c r="E251" s="77" t="s">
        <v>180</v>
      </c>
      <c r="F251" s="77" t="s">
        <v>179</v>
      </c>
      <c r="G251" s="113" t="s">
        <v>178</v>
      </c>
      <c r="H251" s="7"/>
      <c r="I251" s="11"/>
    </row>
    <row r="252" spans="1:9">
      <c r="A252" s="112">
        <v>1</v>
      </c>
      <c r="B252" s="73">
        <f>'Publikime AL'!B355</f>
        <v>-14.554390930000002</v>
      </c>
      <c r="C252" s="73">
        <f>'Publikime AL'!C355</f>
        <v>18.314183139999997</v>
      </c>
      <c r="D252" s="73">
        <f>'Publikime AL'!D355</f>
        <v>-99.299872880000009</v>
      </c>
      <c r="E252" s="73">
        <f>'Publikime AL'!E355</f>
        <v>-160.68326887000001</v>
      </c>
      <c r="F252" s="73">
        <f>'Publikime AL'!F355</f>
        <v>-53.996543999999993</v>
      </c>
      <c r="G252" s="111">
        <f>'Publikime AL'!G355</f>
        <v>-204.52884324999999</v>
      </c>
      <c r="H252" s="7"/>
      <c r="I252" s="11"/>
    </row>
    <row r="253" spans="1:9">
      <c r="A253" s="112">
        <v>2</v>
      </c>
      <c r="B253" s="73">
        <f>'Publikime AL'!B356</f>
        <v>2.4182322899999997</v>
      </c>
      <c r="C253" s="73">
        <f>'Publikime AL'!C356</f>
        <v>1.1375401299999996</v>
      </c>
      <c r="D253" s="73">
        <f>'Publikime AL'!D356</f>
        <v>-92.244711350000003</v>
      </c>
      <c r="E253" s="73">
        <f>'Publikime AL'!E356</f>
        <v>-179.72721184000002</v>
      </c>
      <c r="F253" s="73">
        <f>'Publikime AL'!F356</f>
        <v>-59.205887999999995</v>
      </c>
      <c r="G253" s="111">
        <f>'Publikime AL'!G356</f>
        <v>-111.76445865999999</v>
      </c>
      <c r="H253" s="7"/>
      <c r="I253" s="11"/>
    </row>
    <row r="254" spans="1:9">
      <c r="A254" s="112">
        <v>3</v>
      </c>
      <c r="B254" s="73">
        <f>'Publikime AL'!B357</f>
        <v>3.9815193199999994</v>
      </c>
      <c r="C254" s="73">
        <f>'Publikime AL'!C357</f>
        <v>-9.0286481699999985</v>
      </c>
      <c r="D254" s="73">
        <f>'Publikime AL'!D357</f>
        <v>-79.383340630000006</v>
      </c>
      <c r="E254" s="73">
        <f>'Publikime AL'!E357</f>
        <v>-186.56870965000002</v>
      </c>
      <c r="F254" s="73">
        <f>'Publikime AL'!F357</f>
        <v>-38.293247999999998</v>
      </c>
      <c r="G254" s="111">
        <f>'Publikime AL'!G357</f>
        <v>-89.155583330000013</v>
      </c>
      <c r="H254" s="7"/>
      <c r="I254" s="11"/>
    </row>
    <row r="255" spans="1:9">
      <c r="A255" s="112">
        <v>4</v>
      </c>
      <c r="B255" s="73">
        <f>'Publikime AL'!B358</f>
        <v>5.3938482799999994</v>
      </c>
      <c r="C255" s="73">
        <f>'Publikime AL'!C358</f>
        <v>-13.592291699999999</v>
      </c>
      <c r="D255" s="73">
        <f>'Publikime AL'!D358</f>
        <v>-73.236153259999995</v>
      </c>
      <c r="E255" s="73">
        <f>'Publikime AL'!E358</f>
        <v>-189.20402492000002</v>
      </c>
      <c r="F255" s="73">
        <f>'Publikime AL'!F358</f>
        <v>-29.573375999999996</v>
      </c>
      <c r="G255" s="111">
        <f>'Publikime AL'!G358</f>
        <v>-83.695287689999986</v>
      </c>
      <c r="H255" s="7"/>
      <c r="I255" s="11"/>
    </row>
    <row r="256" spans="1:9">
      <c r="A256" s="112">
        <v>5</v>
      </c>
      <c r="B256" s="73">
        <f>'Publikime AL'!B359</f>
        <v>10.523519919999998</v>
      </c>
      <c r="C256" s="73">
        <f>'Publikime AL'!C359</f>
        <v>-15.936206259999999</v>
      </c>
      <c r="D256" s="73">
        <f>'Publikime AL'!D359</f>
        <v>-84.543429849999995</v>
      </c>
      <c r="E256" s="73">
        <f>'Publikime AL'!E359</f>
        <v>-189.06532412000001</v>
      </c>
      <c r="F256" s="73">
        <f>'Publikime AL'!F359</f>
        <v>-54.316415999999997</v>
      </c>
      <c r="G256" s="111">
        <f>'Publikime AL'!G359</f>
        <v>-64.108154400000004</v>
      </c>
      <c r="H256" s="7"/>
      <c r="I256" s="11"/>
    </row>
    <row r="257" spans="1:9">
      <c r="A257" s="112">
        <v>6</v>
      </c>
      <c r="B257" s="73">
        <f>'Publikime AL'!B360</f>
        <v>-0.94106879000000054</v>
      </c>
      <c r="C257" s="73">
        <f>'Publikime AL'!C360</f>
        <v>-9.6275776000000004</v>
      </c>
      <c r="D257" s="73">
        <f>'Publikime AL'!D360</f>
        <v>-106.50937935999998</v>
      </c>
      <c r="E257" s="73">
        <f>'Publikime AL'!E360</f>
        <v>-160.58327526000002</v>
      </c>
      <c r="F257" s="73">
        <f>'Publikime AL'!F360</f>
        <v>-106.60608000000001</v>
      </c>
      <c r="G257" s="111">
        <f>'Publikime AL'!G360</f>
        <v>-81.112227220000008</v>
      </c>
      <c r="H257" s="7"/>
      <c r="I257" s="11"/>
    </row>
    <row r="258" spans="1:9">
      <c r="A258" s="112">
        <v>7</v>
      </c>
      <c r="B258" s="73">
        <f>'Publikime AL'!B361</f>
        <v>-4.1334450800000004</v>
      </c>
      <c r="C258" s="73">
        <f>'Publikime AL'!C361</f>
        <v>35.571014589999997</v>
      </c>
      <c r="D258" s="73">
        <f>'Publikime AL'!D361</f>
        <v>-80.822829169999991</v>
      </c>
      <c r="E258" s="73">
        <f>'Publikime AL'!E361</f>
        <v>-76.24350951000001</v>
      </c>
      <c r="F258" s="73">
        <f>'Publikime AL'!F361</f>
        <v>-130.849152</v>
      </c>
      <c r="G258" s="111">
        <f>'Publikime AL'!G361</f>
        <v>-11.268956080000001</v>
      </c>
      <c r="H258" s="7"/>
      <c r="I258" s="11"/>
    </row>
    <row r="259" spans="1:9">
      <c r="A259" s="112">
        <v>8</v>
      </c>
      <c r="B259" s="73">
        <f>'Publikime AL'!B362</f>
        <v>-22.132051030000003</v>
      </c>
      <c r="C259" s="73">
        <f>'Publikime AL'!C362</f>
        <v>79.370922069999992</v>
      </c>
      <c r="D259" s="73">
        <f>'Publikime AL'!D362</f>
        <v>-70.797857649999997</v>
      </c>
      <c r="E259" s="73">
        <f>'Publikime AL'!E362</f>
        <v>-37.139559519999999</v>
      </c>
      <c r="F259" s="73">
        <f>'Publikime AL'!F362</f>
        <v>-117.53817600000001</v>
      </c>
      <c r="G259" s="111">
        <f>'Publikime AL'!G362</f>
        <v>-86.924758379999986</v>
      </c>
      <c r="H259" s="7"/>
      <c r="I259" s="11"/>
    </row>
    <row r="260" spans="1:9">
      <c r="A260" s="112">
        <v>9</v>
      </c>
      <c r="B260" s="73">
        <f>'Publikime AL'!B363</f>
        <v>-19.801635689999998</v>
      </c>
      <c r="C260" s="73">
        <f>'Publikime AL'!C363</f>
        <v>104.34145356000001</v>
      </c>
      <c r="D260" s="73">
        <f>'Publikime AL'!D363</f>
        <v>-75.779119589999993</v>
      </c>
      <c r="E260" s="73">
        <f>'Publikime AL'!E363</f>
        <v>-33.591399419999995</v>
      </c>
      <c r="F260" s="73">
        <f>'Publikime AL'!F363</f>
        <v>-129.59116800000001</v>
      </c>
      <c r="G260" s="111">
        <f>'Publikime AL'!G363</f>
        <v>-72.280534490000008</v>
      </c>
      <c r="H260" s="7"/>
      <c r="I260" s="11"/>
    </row>
    <row r="261" spans="1:9">
      <c r="A261" s="112">
        <v>10</v>
      </c>
      <c r="B261" s="73">
        <f>'Publikime AL'!B364</f>
        <v>-14.498749330000001</v>
      </c>
      <c r="C261" s="73">
        <f>'Publikime AL'!C364</f>
        <v>100.83729064000001</v>
      </c>
      <c r="D261" s="73">
        <f>'Publikime AL'!D364</f>
        <v>-80.584392809999997</v>
      </c>
      <c r="E261" s="73">
        <f>'Publikime AL'!E364</f>
        <v>-47.190529429999998</v>
      </c>
      <c r="F261" s="73">
        <f>'Publikime AL'!F364</f>
        <v>-140.886144</v>
      </c>
      <c r="G261" s="111">
        <f>'Publikime AL'!G364</f>
        <v>-69.004615149999992</v>
      </c>
      <c r="H261" s="7"/>
      <c r="I261" s="11"/>
    </row>
    <row r="262" spans="1:9">
      <c r="A262" s="112">
        <v>11</v>
      </c>
      <c r="B262" s="73">
        <f>'Publikime AL'!B365</f>
        <v>-29.84784745</v>
      </c>
      <c r="C262" s="73">
        <f>'Publikime AL'!C365</f>
        <v>100.32209779999999</v>
      </c>
      <c r="D262" s="73">
        <f>'Publikime AL'!D365</f>
        <v>-22.252640850000002</v>
      </c>
      <c r="E262" s="73">
        <f>'Publikime AL'!E365</f>
        <v>-58.993000190000004</v>
      </c>
      <c r="F262" s="73">
        <f>'Publikime AL'!F365</f>
        <v>-21.087360000000004</v>
      </c>
      <c r="G262" s="111">
        <f>'Publikime AL'!G365</f>
        <v>-209.97107553000001</v>
      </c>
      <c r="H262" s="7"/>
      <c r="I262" s="11"/>
    </row>
    <row r="263" spans="1:9">
      <c r="A263" s="112">
        <v>12</v>
      </c>
      <c r="B263" s="73">
        <f>'Publikime AL'!B366</f>
        <v>-16.93125491</v>
      </c>
      <c r="C263" s="73">
        <f>'Publikime AL'!C366</f>
        <v>53.201112470000005</v>
      </c>
      <c r="D263" s="73">
        <f>'Publikime AL'!D366</f>
        <v>-66.072063209999996</v>
      </c>
      <c r="E263" s="73">
        <f>'Publikime AL'!E366</f>
        <v>-101.12578866</v>
      </c>
      <c r="F263" s="73">
        <f>'Publikime AL'!F366</f>
        <v>-101.092992</v>
      </c>
      <c r="G263" s="111">
        <f>'Publikime AL'!G366</f>
        <v>-149.74138255</v>
      </c>
      <c r="H263" s="7"/>
      <c r="I263" s="11"/>
    </row>
    <row r="264" spans="1:9">
      <c r="A264" s="112">
        <v>13</v>
      </c>
      <c r="B264" s="73">
        <f>'Publikime AL'!B367</f>
        <v>-11.360563120000002</v>
      </c>
      <c r="C264" s="73">
        <f>'Publikime AL'!C367</f>
        <v>27.71183997</v>
      </c>
      <c r="D264" s="73">
        <f>'Publikime AL'!D367</f>
        <v>-105.10430796</v>
      </c>
      <c r="E264" s="73">
        <f>'Publikime AL'!E367</f>
        <v>-145.67455161999999</v>
      </c>
      <c r="F264" s="73">
        <f>'Publikime AL'!F367</f>
        <v>-142.86451200000002</v>
      </c>
      <c r="G264" s="111">
        <f>'Publikime AL'!G367</f>
        <v>-138.13438360000001</v>
      </c>
      <c r="H264" s="7"/>
      <c r="I264" s="11"/>
    </row>
    <row r="265" spans="1:9">
      <c r="A265" s="112">
        <v>14</v>
      </c>
      <c r="B265" s="73">
        <f>'Publikime AL'!B368</f>
        <v>-13.096822939999999</v>
      </c>
      <c r="C265" s="73">
        <f>'Publikime AL'!C368</f>
        <v>13.199865190000001</v>
      </c>
      <c r="D265" s="73">
        <f>'Publikime AL'!D368</f>
        <v>-97.326386230000011</v>
      </c>
      <c r="E265" s="73">
        <f>'Publikime AL'!E368</f>
        <v>-162.54121451999998</v>
      </c>
      <c r="F265" s="73">
        <f>'Publikime AL'!F368</f>
        <v>-120.70195200000001</v>
      </c>
      <c r="G265" s="111">
        <f>'Publikime AL'!G368</f>
        <v>-153.91014794999998</v>
      </c>
      <c r="H265" s="7"/>
      <c r="I265" s="11"/>
    </row>
    <row r="266" spans="1:9">
      <c r="A266" s="112">
        <v>15</v>
      </c>
      <c r="B266" s="73">
        <f>'Publikime AL'!B369</f>
        <v>-8.9016882600000002</v>
      </c>
      <c r="C266" s="73">
        <f>'Publikime AL'!C369</f>
        <v>26.298252990000002</v>
      </c>
      <c r="D266" s="73">
        <f>'Publikime AL'!D369</f>
        <v>-89.956857710000008</v>
      </c>
      <c r="E266" s="73">
        <f>'Publikime AL'!E369</f>
        <v>-129.00465030999999</v>
      </c>
      <c r="F266" s="73">
        <f>'Publikime AL'!F369</f>
        <v>-142.794624</v>
      </c>
      <c r="G266" s="111">
        <f>'Publikime AL'!G369</f>
        <v>-97.19635894999999</v>
      </c>
      <c r="H266" s="7"/>
      <c r="I266" s="11"/>
    </row>
    <row r="267" spans="1:9">
      <c r="A267" s="112">
        <v>16</v>
      </c>
      <c r="B267" s="73">
        <f>'Publikime AL'!B370</f>
        <v>-15.845517960000002</v>
      </c>
      <c r="C267" s="73">
        <f>'Publikime AL'!C370</f>
        <v>36.167105489999997</v>
      </c>
      <c r="D267" s="73">
        <f>'Publikime AL'!D370</f>
        <v>-80.380018800000002</v>
      </c>
      <c r="E267" s="73">
        <f>'Publikime AL'!E370</f>
        <v>-104.81910077999999</v>
      </c>
      <c r="F267" s="73">
        <f>'Publikime AL'!F370</f>
        <v>-114.82867199999998</v>
      </c>
      <c r="G267" s="111">
        <f>'Publikime AL'!G370</f>
        <v>-132.29475740999999</v>
      </c>
      <c r="H267" s="7"/>
      <c r="I267" s="11"/>
    </row>
    <row r="268" spans="1:9">
      <c r="A268" s="112">
        <v>17</v>
      </c>
      <c r="B268" s="73">
        <f>'Publikime AL'!B371</f>
        <v>0.73108223999999988</v>
      </c>
      <c r="C268" s="73">
        <f>'Publikime AL'!C371</f>
        <v>73.064422309999998</v>
      </c>
      <c r="D268" s="73">
        <f>'Publikime AL'!D371</f>
        <v>-78.548813379999999</v>
      </c>
      <c r="E268" s="73">
        <f>'Publikime AL'!E371</f>
        <v>-32.410829779999993</v>
      </c>
      <c r="F268" s="73">
        <f>'Publikime AL'!F371</f>
        <v>-169.07788799999997</v>
      </c>
      <c r="G268" s="111">
        <f>'Publikime AL'!G371</f>
        <v>39.503277780000005</v>
      </c>
      <c r="H268" s="7"/>
      <c r="I268" s="11"/>
    </row>
    <row r="269" spans="1:9">
      <c r="A269" s="112">
        <v>18</v>
      </c>
      <c r="B269" s="73">
        <f>'Publikime AL'!B372</f>
        <v>4.0816742100000001</v>
      </c>
      <c r="C269" s="73">
        <f>'Publikime AL'!C372</f>
        <v>112.73781961</v>
      </c>
      <c r="D269" s="73">
        <f>'Publikime AL'!D372</f>
        <v>-106.34226103</v>
      </c>
      <c r="E269" s="73">
        <f>'Publikime AL'!E372</f>
        <v>12.512102779999999</v>
      </c>
      <c r="F269" s="73">
        <f>'Publikime AL'!F372</f>
        <v>-264.19814400000001</v>
      </c>
      <c r="G269" s="111">
        <f>'Publikime AL'!G372</f>
        <v>117.05702312</v>
      </c>
      <c r="H269" s="7"/>
      <c r="I269" s="11"/>
    </row>
    <row r="270" spans="1:9">
      <c r="A270" s="112">
        <v>19</v>
      </c>
      <c r="B270" s="73">
        <f>'Publikime AL'!B373</f>
        <v>6.8129509999999991</v>
      </c>
      <c r="C270" s="73">
        <f>'Publikime AL'!C373</f>
        <v>125.64247788</v>
      </c>
      <c r="D270" s="73">
        <f>'Publikime AL'!D373</f>
        <v>-94.400218600000002</v>
      </c>
      <c r="E270" s="73">
        <f>'Publikime AL'!E373</f>
        <v>-2.9707776999999997</v>
      </c>
      <c r="F270" s="73">
        <f>'Publikime AL'!F373</f>
        <v>-226.40755200000001</v>
      </c>
      <c r="G270" s="111">
        <f>'Publikime AL'!G373</f>
        <v>77.969202609999982</v>
      </c>
      <c r="H270" s="7"/>
      <c r="I270" s="11"/>
    </row>
    <row r="271" spans="1:9">
      <c r="A271" s="112">
        <v>20</v>
      </c>
      <c r="B271" s="73">
        <f>'Publikime AL'!B374</f>
        <v>6.1972645999999996</v>
      </c>
      <c r="C271" s="73">
        <f>'Publikime AL'!C374</f>
        <v>122.18018325000001</v>
      </c>
      <c r="D271" s="73">
        <f>'Publikime AL'!D374</f>
        <v>-80.561684589999999</v>
      </c>
      <c r="E271" s="73">
        <f>'Publikime AL'!E374</f>
        <v>-15.30547247</v>
      </c>
      <c r="F271" s="73">
        <f>'Publikime AL'!F374</f>
        <v>-186.19238399999998</v>
      </c>
      <c r="G271" s="111">
        <f>'Publikime AL'!G374</f>
        <v>42.51985887</v>
      </c>
      <c r="H271" s="7"/>
      <c r="I271" s="11"/>
    </row>
    <row r="272" spans="1:9">
      <c r="A272" s="112">
        <v>21</v>
      </c>
      <c r="B272" s="73">
        <f>'Publikime AL'!B375</f>
        <v>-0.61762176000000002</v>
      </c>
      <c r="C272" s="73">
        <f>'Publikime AL'!C375</f>
        <v>109.62892173</v>
      </c>
      <c r="D272" s="73">
        <f>'Publikime AL'!D375</f>
        <v>-52.478352260000008</v>
      </c>
      <c r="E272" s="73">
        <f>'Publikime AL'!E375</f>
        <v>-51.474126360000007</v>
      </c>
      <c r="F272" s="73">
        <f>'Publikime AL'!F375</f>
        <v>-116.500608</v>
      </c>
      <c r="G272" s="111">
        <f>'Publikime AL'!G375</f>
        <v>-17.22083314</v>
      </c>
      <c r="H272" s="7"/>
      <c r="I272" s="11"/>
    </row>
    <row r="273" spans="1:9">
      <c r="A273" s="112">
        <v>22</v>
      </c>
      <c r="B273" s="73">
        <f>'Publikime AL'!B376</f>
        <v>-4.8461413999999996</v>
      </c>
      <c r="C273" s="73">
        <f>'Publikime AL'!C376</f>
        <v>81.605553299999997</v>
      </c>
      <c r="D273" s="73">
        <f>'Publikime AL'!D376</f>
        <v>-55.533672909999993</v>
      </c>
      <c r="E273" s="73">
        <f>'Publikime AL'!E376</f>
        <v>-115.46358110000001</v>
      </c>
      <c r="F273" s="73">
        <f>'Publikime AL'!F376</f>
        <v>-95.249279999999999</v>
      </c>
      <c r="G273" s="111">
        <f>'Publikime AL'!G376</f>
        <v>-80.402595230000003</v>
      </c>
      <c r="H273" s="7"/>
      <c r="I273" s="11"/>
    </row>
    <row r="274" spans="1:9">
      <c r="A274" s="112">
        <v>23</v>
      </c>
      <c r="B274" s="73">
        <f>'Publikime AL'!B377</f>
        <v>-4.6013183599999996</v>
      </c>
      <c r="C274" s="73">
        <f>'Publikime AL'!C377</f>
        <v>64.333819590000004</v>
      </c>
      <c r="D274" s="73">
        <f>'Publikime AL'!D377</f>
        <v>-62.62005825</v>
      </c>
      <c r="E274" s="73">
        <f>'Publikime AL'!E377</f>
        <v>-145.2713516</v>
      </c>
      <c r="F274" s="73">
        <f>'Publikime AL'!F377</f>
        <v>-100.83763200000001</v>
      </c>
      <c r="G274" s="111">
        <f>'Publikime AL'!G377</f>
        <v>-145.72744594</v>
      </c>
      <c r="H274" s="7"/>
      <c r="I274" s="11"/>
    </row>
    <row r="275" spans="1:9">
      <c r="A275" s="110">
        <v>24</v>
      </c>
      <c r="B275" s="70">
        <f>'Publikime AL'!B378</f>
        <v>-3.0975436599999995</v>
      </c>
      <c r="C275" s="70">
        <f>'Publikime AL'!C378</f>
        <v>39.351224350000003</v>
      </c>
      <c r="D275" s="70">
        <f>'Publikime AL'!D378</f>
        <v>-53.655631769999999</v>
      </c>
      <c r="E275" s="70">
        <f>'Publikime AL'!E378</f>
        <v>-147.53572287</v>
      </c>
      <c r="F275" s="70">
        <f>'Publikime AL'!F378</f>
        <v>-54.055680000000002</v>
      </c>
      <c r="G275" s="109">
        <f>'Publikime AL'!G378</f>
        <v>-158.27502982999999</v>
      </c>
      <c r="H275" s="7"/>
      <c r="I275" s="11"/>
    </row>
    <row r="276" spans="1:9">
      <c r="A276" s="172"/>
      <c r="B276" s="12"/>
      <c r="C276" s="12"/>
      <c r="D276" s="12"/>
      <c r="E276" s="12"/>
      <c r="F276" s="12"/>
      <c r="G276" s="12"/>
      <c r="H276" s="7"/>
      <c r="I276" s="11"/>
    </row>
    <row r="277" spans="1:9">
      <c r="A277" s="16"/>
      <c r="B277" s="12"/>
      <c r="C277" s="12"/>
      <c r="D277" s="12"/>
      <c r="E277" s="12"/>
      <c r="F277" s="12"/>
      <c r="G277" s="12"/>
      <c r="H277" s="7"/>
      <c r="I277" s="11"/>
    </row>
    <row r="278" spans="1:9" ht="15.75" thickBot="1">
      <c r="A278" s="16"/>
      <c r="B278" s="12"/>
      <c r="C278" s="12"/>
      <c r="D278" s="12"/>
      <c r="E278" s="12"/>
      <c r="F278" s="12"/>
      <c r="G278" s="12"/>
      <c r="H278" s="7"/>
      <c r="I278" s="11"/>
    </row>
    <row r="279" spans="1:9" ht="15.75" customHeight="1" thickBot="1">
      <c r="A279" s="47" t="s">
        <v>320</v>
      </c>
      <c r="B279" s="179" t="s">
        <v>321</v>
      </c>
      <c r="C279" s="180"/>
      <c r="D279" s="180"/>
      <c r="E279" s="180"/>
      <c r="F279" s="180"/>
      <c r="G279" s="180"/>
      <c r="H279" s="180"/>
      <c r="I279" s="181"/>
    </row>
    <row r="280" spans="1:9" ht="15.75" customHeight="1">
      <c r="A280" s="16"/>
      <c r="B280" s="62"/>
      <c r="C280" s="62"/>
      <c r="D280" s="62"/>
      <c r="E280" s="62"/>
      <c r="F280" s="62"/>
      <c r="G280" s="62"/>
      <c r="H280" s="7"/>
      <c r="I280" s="11"/>
    </row>
    <row r="281" spans="1:9" ht="15.75" customHeight="1">
      <c r="A281" s="16"/>
      <c r="B281" s="12"/>
      <c r="C281" s="108" t="s">
        <v>277</v>
      </c>
      <c r="D281" s="107" t="s">
        <v>322</v>
      </c>
      <c r="E281" s="106" t="s">
        <v>323</v>
      </c>
      <c r="F281" s="62"/>
      <c r="G281" s="62"/>
      <c r="H281" s="7"/>
      <c r="I281" s="11"/>
    </row>
    <row r="282" spans="1:9" ht="15.75" customHeight="1">
      <c r="A282" s="16"/>
      <c r="B282" s="12"/>
      <c r="C282" s="38" t="s">
        <v>324</v>
      </c>
      <c r="D282" s="104" t="s">
        <v>167</v>
      </c>
      <c r="E282" s="103" t="s">
        <v>170</v>
      </c>
      <c r="F282" s="62"/>
      <c r="G282" s="62"/>
      <c r="H282" s="7"/>
      <c r="I282" s="11"/>
    </row>
    <row r="283" spans="1:9" ht="15.75" customHeight="1">
      <c r="A283" s="16"/>
      <c r="B283" s="12"/>
      <c r="C283" s="105" t="s">
        <v>172</v>
      </c>
      <c r="D283" s="104" t="s">
        <v>167</v>
      </c>
      <c r="E283" s="103" t="s">
        <v>170</v>
      </c>
      <c r="F283" s="62"/>
      <c r="G283" s="62"/>
      <c r="H283" s="7"/>
      <c r="I283" s="11"/>
    </row>
    <row r="284" spans="1:9" ht="15.75" customHeight="1">
      <c r="A284" s="16"/>
      <c r="B284" s="12"/>
      <c r="C284" s="105" t="s">
        <v>171</v>
      </c>
      <c r="D284" s="104" t="s">
        <v>167</v>
      </c>
      <c r="E284" s="103" t="s">
        <v>170</v>
      </c>
      <c r="F284" s="62"/>
      <c r="G284" s="62"/>
      <c r="H284" s="7"/>
      <c r="I284" s="11"/>
    </row>
    <row r="285" spans="1:9" ht="15.75" customHeight="1">
      <c r="A285" s="16"/>
      <c r="B285" s="12"/>
      <c r="C285" s="105" t="s">
        <v>325</v>
      </c>
      <c r="D285" s="104" t="s">
        <v>167</v>
      </c>
      <c r="E285" s="103" t="s">
        <v>166</v>
      </c>
      <c r="F285" s="62"/>
      <c r="G285" s="62"/>
      <c r="H285" s="7"/>
      <c r="I285" s="11"/>
    </row>
    <row r="286" spans="1:9" ht="15.75" customHeight="1">
      <c r="A286" s="16"/>
      <c r="B286" s="12"/>
      <c r="C286" s="102" t="s">
        <v>168</v>
      </c>
      <c r="D286" s="101" t="s">
        <v>167</v>
      </c>
      <c r="E286" s="100" t="s">
        <v>166</v>
      </c>
      <c r="F286" s="62"/>
      <c r="G286" s="62"/>
      <c r="H286" s="7"/>
      <c r="I286" s="11"/>
    </row>
    <row r="287" spans="1:9" ht="15.75" customHeight="1" thickBot="1">
      <c r="A287" s="16"/>
      <c r="B287" s="12"/>
      <c r="C287" s="12"/>
      <c r="D287" s="12"/>
      <c r="E287" s="12"/>
      <c r="F287" s="12"/>
      <c r="G287" s="12"/>
      <c r="H287" s="7"/>
      <c r="I287" s="11"/>
    </row>
    <row r="288" spans="1:9" ht="15.75" customHeight="1" thickBot="1">
      <c r="A288" s="47" t="s">
        <v>326</v>
      </c>
      <c r="B288" s="183" t="s">
        <v>327</v>
      </c>
      <c r="C288" s="184"/>
      <c r="D288" s="184"/>
      <c r="E288" s="184"/>
      <c r="F288" s="184"/>
      <c r="G288" s="185"/>
      <c r="H288" s="182" t="s">
        <v>58</v>
      </c>
      <c r="I288" s="182"/>
    </row>
    <row r="289" spans="1:9" ht="15.75" thickBot="1">
      <c r="A289" s="16"/>
      <c r="B289" s="12"/>
      <c r="C289" s="12"/>
      <c r="D289" s="12"/>
      <c r="E289" s="12"/>
      <c r="F289" s="12"/>
      <c r="G289" s="12"/>
      <c r="H289" s="7"/>
      <c r="I289" s="11"/>
    </row>
    <row r="290" spans="1:9" ht="15.75" customHeight="1" thickBot="1">
      <c r="A290" s="47" t="s">
        <v>328</v>
      </c>
      <c r="B290" s="183" t="s">
        <v>329</v>
      </c>
      <c r="C290" s="184"/>
      <c r="D290" s="184"/>
      <c r="E290" s="184"/>
      <c r="F290" s="184"/>
      <c r="G290" s="185"/>
      <c r="H290" s="182" t="s">
        <v>58</v>
      </c>
      <c r="I290" s="182"/>
    </row>
    <row r="291" spans="1:9" ht="15.75" thickBot="1">
      <c r="A291" s="16"/>
      <c r="B291" s="12"/>
      <c r="C291" s="12"/>
      <c r="D291" s="12"/>
      <c r="E291" s="12"/>
      <c r="F291" s="12"/>
      <c r="G291" s="12"/>
      <c r="H291" s="7"/>
      <c r="I291" s="11"/>
    </row>
    <row r="292" spans="1:9" ht="15.75" customHeight="1" thickBot="1">
      <c r="A292" s="47" t="s">
        <v>330</v>
      </c>
      <c r="B292" s="183" t="s">
        <v>331</v>
      </c>
      <c r="C292" s="184"/>
      <c r="D292" s="184"/>
      <c r="E292" s="184"/>
      <c r="F292" s="184"/>
      <c r="G292" s="185"/>
      <c r="H292" s="182" t="s">
        <v>58</v>
      </c>
      <c r="I292" s="182"/>
    </row>
    <row r="293" spans="1:9" ht="15.75" thickBot="1">
      <c r="A293" s="16"/>
      <c r="B293" s="12"/>
      <c r="C293" s="12"/>
      <c r="D293" s="12"/>
      <c r="E293" s="12"/>
      <c r="F293" s="12"/>
      <c r="G293" s="12"/>
      <c r="H293" s="7"/>
      <c r="I293" s="11"/>
    </row>
    <row r="294" spans="1:9" ht="15.75" customHeight="1" thickBot="1">
      <c r="A294" s="47" t="s">
        <v>332</v>
      </c>
      <c r="B294" s="183" t="s">
        <v>333</v>
      </c>
      <c r="C294" s="184"/>
      <c r="D294" s="184"/>
      <c r="E294" s="184"/>
      <c r="F294" s="184"/>
      <c r="G294" s="184"/>
      <c r="H294" s="184"/>
      <c r="I294" s="185"/>
    </row>
    <row r="295" spans="1:9">
      <c r="A295" s="16"/>
      <c r="B295" s="12"/>
      <c r="C295" s="12"/>
      <c r="D295" s="12"/>
      <c r="E295" s="12"/>
      <c r="F295" s="12"/>
      <c r="G295" s="12"/>
      <c r="H295" s="7"/>
      <c r="I295" s="11"/>
    </row>
    <row r="296" spans="1:9" ht="15" customHeight="1">
      <c r="A296" s="96"/>
      <c r="B296" s="99"/>
      <c r="C296" s="86" t="s">
        <v>334</v>
      </c>
      <c r="D296" s="85" t="s">
        <v>335</v>
      </c>
      <c r="E296" s="84" t="s">
        <v>323</v>
      </c>
      <c r="F296" s="83" t="s">
        <v>336</v>
      </c>
      <c r="G296" s="84" t="s">
        <v>337</v>
      </c>
      <c r="H296" s="7"/>
      <c r="I296" s="6"/>
    </row>
    <row r="297" spans="1:9" ht="15" customHeight="1">
      <c r="A297" s="96"/>
      <c r="B297" s="94"/>
      <c r="C297" s="82" t="s">
        <v>83</v>
      </c>
      <c r="D297" s="81">
        <v>500</v>
      </c>
      <c r="E297" s="80">
        <v>220</v>
      </c>
      <c r="F297" s="79" t="s">
        <v>80</v>
      </c>
      <c r="G297" s="97" t="s">
        <v>119</v>
      </c>
      <c r="H297" s="7"/>
      <c r="I297" s="6"/>
    </row>
    <row r="298" spans="1:9" ht="15" customHeight="1">
      <c r="A298" s="96"/>
      <c r="B298" s="94"/>
      <c r="C298" s="82" t="s">
        <v>82</v>
      </c>
      <c r="D298" s="81">
        <v>600</v>
      </c>
      <c r="E298" s="80">
        <v>220</v>
      </c>
      <c r="F298" s="79" t="s">
        <v>80</v>
      </c>
      <c r="G298" s="97" t="s">
        <v>119</v>
      </c>
      <c r="H298" s="7"/>
      <c r="I298" s="6"/>
    </row>
    <row r="299" spans="1:9" ht="15" customHeight="1">
      <c r="A299" s="96"/>
      <c r="B299" s="94"/>
      <c r="C299" s="98" t="s">
        <v>156</v>
      </c>
      <c r="D299" s="81">
        <v>250</v>
      </c>
      <c r="E299" s="80">
        <v>220</v>
      </c>
      <c r="F299" s="79" t="s">
        <v>80</v>
      </c>
      <c r="G299" s="97" t="s">
        <v>119</v>
      </c>
      <c r="H299" s="7"/>
      <c r="I299" s="6"/>
    </row>
    <row r="300" spans="1:9" ht="15" customHeight="1">
      <c r="A300" s="96"/>
      <c r="B300" s="94"/>
      <c r="C300" s="98" t="s">
        <v>155</v>
      </c>
      <c r="D300" s="81">
        <v>28</v>
      </c>
      <c r="E300" s="80">
        <v>220</v>
      </c>
      <c r="F300" s="79" t="s">
        <v>80</v>
      </c>
      <c r="G300" s="97" t="s">
        <v>119</v>
      </c>
      <c r="H300" s="7"/>
      <c r="I300" s="11"/>
    </row>
    <row r="301" spans="1:9" ht="15" customHeight="1">
      <c r="A301" s="96"/>
      <c r="B301" s="94"/>
      <c r="C301" s="98" t="s">
        <v>154</v>
      </c>
      <c r="D301" s="81">
        <v>72</v>
      </c>
      <c r="E301" s="80">
        <v>220</v>
      </c>
      <c r="F301" s="79" t="s">
        <v>80</v>
      </c>
      <c r="G301" s="97" t="s">
        <v>119</v>
      </c>
      <c r="H301" s="7"/>
      <c r="I301" s="11"/>
    </row>
    <row r="302" spans="1:9" ht="15" customHeight="1">
      <c r="A302" s="96"/>
      <c r="B302" s="94"/>
      <c r="C302" s="98" t="s">
        <v>153</v>
      </c>
      <c r="D302" s="81">
        <v>180</v>
      </c>
      <c r="E302" s="80">
        <v>220</v>
      </c>
      <c r="F302" s="79" t="s">
        <v>80</v>
      </c>
      <c r="G302" s="97" t="s">
        <v>119</v>
      </c>
      <c r="H302" s="7"/>
      <c r="I302" s="11"/>
    </row>
    <row r="303" spans="1:9" ht="15" customHeight="1">
      <c r="A303" s="96"/>
      <c r="B303" s="94"/>
      <c r="C303" s="98" t="s">
        <v>152</v>
      </c>
      <c r="D303" s="81">
        <v>97</v>
      </c>
      <c r="E303" s="80">
        <v>220</v>
      </c>
      <c r="F303" s="79" t="s">
        <v>80</v>
      </c>
      <c r="G303" s="97" t="s">
        <v>119</v>
      </c>
      <c r="H303" s="7"/>
      <c r="I303" s="11"/>
    </row>
    <row r="304" spans="1:9" ht="15" customHeight="1">
      <c r="A304" s="96"/>
      <c r="B304" s="94"/>
      <c r="C304" s="98" t="s">
        <v>151</v>
      </c>
      <c r="D304" s="81">
        <v>48.2</v>
      </c>
      <c r="E304" s="80">
        <v>110</v>
      </c>
      <c r="F304" s="79" t="s">
        <v>80</v>
      </c>
      <c r="G304" s="97" t="s">
        <v>119</v>
      </c>
      <c r="H304" s="7"/>
      <c r="I304" s="11"/>
    </row>
    <row r="305" spans="1:9" ht="15" customHeight="1">
      <c r="A305" s="96"/>
      <c r="B305" s="94"/>
      <c r="C305" s="98" t="s">
        <v>150</v>
      </c>
      <c r="D305" s="81">
        <v>71.569999999999993</v>
      </c>
      <c r="E305" s="80">
        <v>110</v>
      </c>
      <c r="F305" s="79" t="s">
        <v>80</v>
      </c>
      <c r="G305" s="97" t="s">
        <v>119</v>
      </c>
      <c r="H305" s="7"/>
      <c r="I305" s="11"/>
    </row>
    <row r="306" spans="1:9" ht="15" customHeight="1">
      <c r="A306" s="96"/>
      <c r="B306" s="94"/>
      <c r="C306" s="98" t="s">
        <v>149</v>
      </c>
      <c r="D306" s="81">
        <v>25</v>
      </c>
      <c r="E306" s="80">
        <v>110</v>
      </c>
      <c r="F306" s="79" t="s">
        <v>80</v>
      </c>
      <c r="G306" s="97" t="s">
        <v>119</v>
      </c>
      <c r="H306" s="7"/>
      <c r="I306" s="11"/>
    </row>
    <row r="307" spans="1:9" ht="15" customHeight="1">
      <c r="A307" s="96"/>
      <c r="B307" s="94"/>
      <c r="C307" s="98" t="s">
        <v>148</v>
      </c>
      <c r="D307" s="81">
        <v>24</v>
      </c>
      <c r="E307" s="80">
        <v>110</v>
      </c>
      <c r="F307" s="79" t="s">
        <v>80</v>
      </c>
      <c r="G307" s="97" t="s">
        <v>119</v>
      </c>
      <c r="H307" s="7"/>
      <c r="I307" s="11"/>
    </row>
    <row r="308" spans="1:9" ht="15" customHeight="1">
      <c r="A308" s="96"/>
      <c r="B308" s="94"/>
      <c r="C308" s="98" t="s">
        <v>147</v>
      </c>
      <c r="D308" s="81">
        <v>27.5</v>
      </c>
      <c r="E308" s="80">
        <v>110</v>
      </c>
      <c r="F308" s="79" t="s">
        <v>80</v>
      </c>
      <c r="G308" s="97" t="s">
        <v>119</v>
      </c>
      <c r="H308" s="7"/>
      <c r="I308" s="11"/>
    </row>
    <row r="309" spans="1:9" ht="15" customHeight="1">
      <c r="A309" s="96"/>
      <c r="B309" s="94"/>
      <c r="C309" s="98" t="s">
        <v>146</v>
      </c>
      <c r="D309" s="81">
        <v>11</v>
      </c>
      <c r="E309" s="80">
        <v>110</v>
      </c>
      <c r="F309" s="79" t="s">
        <v>80</v>
      </c>
      <c r="G309" s="97" t="s">
        <v>119</v>
      </c>
      <c r="H309" s="7"/>
      <c r="I309" s="11"/>
    </row>
    <row r="310" spans="1:9" ht="15" customHeight="1">
      <c r="A310" s="96"/>
      <c r="B310" s="94"/>
      <c r="C310" s="98" t="s">
        <v>145</v>
      </c>
      <c r="D310" s="81">
        <v>2.5</v>
      </c>
      <c r="E310" s="80">
        <v>110</v>
      </c>
      <c r="F310" s="79" t="s">
        <v>80</v>
      </c>
      <c r="G310" s="97" t="s">
        <v>119</v>
      </c>
      <c r="H310" s="7"/>
      <c r="I310" s="11"/>
    </row>
    <row r="311" spans="1:9" ht="15" customHeight="1">
      <c r="A311" s="96"/>
      <c r="B311" s="94"/>
      <c r="C311" s="98" t="s">
        <v>144</v>
      </c>
      <c r="D311" s="81">
        <v>8.8000000000000007</v>
      </c>
      <c r="E311" s="80">
        <v>110</v>
      </c>
      <c r="F311" s="79" t="s">
        <v>80</v>
      </c>
      <c r="G311" s="97" t="s">
        <v>119</v>
      </c>
      <c r="H311" s="7"/>
      <c r="I311" s="11"/>
    </row>
    <row r="312" spans="1:9" ht="15" customHeight="1">
      <c r="A312" s="96"/>
      <c r="B312" s="94"/>
      <c r="C312" s="98" t="s">
        <v>143</v>
      </c>
      <c r="D312" s="81">
        <v>13.26</v>
      </c>
      <c r="E312" s="80">
        <v>110</v>
      </c>
      <c r="F312" s="79" t="s">
        <v>80</v>
      </c>
      <c r="G312" s="97" t="s">
        <v>119</v>
      </c>
      <c r="H312" s="7"/>
      <c r="I312" s="11"/>
    </row>
    <row r="313" spans="1:9" ht="15" customHeight="1">
      <c r="A313" s="96"/>
      <c r="B313" s="94"/>
      <c r="C313" s="98" t="s">
        <v>142</v>
      </c>
      <c r="D313" s="81">
        <v>16.21</v>
      </c>
      <c r="E313" s="80">
        <v>110</v>
      </c>
      <c r="F313" s="79" t="s">
        <v>80</v>
      </c>
      <c r="G313" s="97" t="s">
        <v>119</v>
      </c>
      <c r="H313" s="7"/>
      <c r="I313" s="11"/>
    </row>
    <row r="314" spans="1:9" ht="15" customHeight="1">
      <c r="A314" s="96"/>
      <c r="B314" s="94"/>
      <c r="C314" s="98" t="s">
        <v>141</v>
      </c>
      <c r="D314" s="81">
        <v>10.35</v>
      </c>
      <c r="E314" s="80">
        <v>110</v>
      </c>
      <c r="F314" s="79" t="s">
        <v>80</v>
      </c>
      <c r="G314" s="97" t="s">
        <v>119</v>
      </c>
      <c r="H314" s="7"/>
      <c r="I314" s="11"/>
    </row>
    <row r="315" spans="1:9" ht="15" customHeight="1">
      <c r="A315" s="96"/>
      <c r="B315" s="94"/>
      <c r="C315" s="98" t="s">
        <v>140</v>
      </c>
      <c r="D315" s="81">
        <v>30.78</v>
      </c>
      <c r="E315" s="80">
        <v>110</v>
      </c>
      <c r="F315" s="79" t="s">
        <v>80</v>
      </c>
      <c r="G315" s="97" t="s">
        <v>119</v>
      </c>
      <c r="H315" s="7"/>
      <c r="I315" s="11"/>
    </row>
    <row r="316" spans="1:9" ht="15" customHeight="1">
      <c r="A316" s="96"/>
      <c r="B316" s="94"/>
      <c r="C316" s="98" t="s">
        <v>139</v>
      </c>
      <c r="D316" s="81">
        <v>11.3</v>
      </c>
      <c r="E316" s="80">
        <v>110</v>
      </c>
      <c r="F316" s="79" t="s">
        <v>80</v>
      </c>
      <c r="G316" s="97" t="s">
        <v>119</v>
      </c>
      <c r="H316" s="7"/>
      <c r="I316" s="11"/>
    </row>
    <row r="317" spans="1:9" ht="15" customHeight="1">
      <c r="A317" s="96"/>
      <c r="B317" s="94"/>
      <c r="C317" s="98" t="s">
        <v>138</v>
      </c>
      <c r="D317" s="81">
        <v>25</v>
      </c>
      <c r="E317" s="80">
        <v>110</v>
      </c>
      <c r="F317" s="79" t="s">
        <v>80</v>
      </c>
      <c r="G317" s="97" t="s">
        <v>119</v>
      </c>
      <c r="H317" s="7"/>
      <c r="I317" s="11"/>
    </row>
    <row r="318" spans="1:9" ht="15" customHeight="1">
      <c r="A318" s="96"/>
      <c r="B318" s="94"/>
      <c r="C318" s="98" t="s">
        <v>137</v>
      </c>
      <c r="D318" s="81">
        <v>8.25</v>
      </c>
      <c r="E318" s="80">
        <v>110</v>
      </c>
      <c r="F318" s="79" t="s">
        <v>80</v>
      </c>
      <c r="G318" s="97" t="s">
        <v>119</v>
      </c>
      <c r="H318" s="7"/>
      <c r="I318" s="11"/>
    </row>
    <row r="319" spans="1:9" ht="15" customHeight="1">
      <c r="A319" s="96"/>
      <c r="B319" s="94"/>
      <c r="C319" s="98" t="s">
        <v>136</v>
      </c>
      <c r="D319" s="81">
        <v>11.34</v>
      </c>
      <c r="E319" s="80">
        <v>110</v>
      </c>
      <c r="F319" s="79" t="s">
        <v>80</v>
      </c>
      <c r="G319" s="97" t="s">
        <v>119</v>
      </c>
      <c r="H319" s="7"/>
      <c r="I319" s="11"/>
    </row>
    <row r="320" spans="1:9" ht="15" customHeight="1">
      <c r="A320" s="96"/>
      <c r="B320" s="94"/>
      <c r="C320" s="98" t="s">
        <v>135</v>
      </c>
      <c r="D320" s="81">
        <v>9.35</v>
      </c>
      <c r="E320" s="80">
        <v>110</v>
      </c>
      <c r="F320" s="79" t="s">
        <v>80</v>
      </c>
      <c r="G320" s="97" t="s">
        <v>119</v>
      </c>
      <c r="H320" s="7"/>
      <c r="I320" s="11"/>
    </row>
    <row r="321" spans="1:9" ht="15" customHeight="1">
      <c r="A321" s="96"/>
      <c r="B321" s="94"/>
      <c r="C321" s="98" t="s">
        <v>134</v>
      </c>
      <c r="D321" s="81">
        <v>6</v>
      </c>
      <c r="E321" s="80">
        <v>110</v>
      </c>
      <c r="F321" s="79" t="s">
        <v>80</v>
      </c>
      <c r="G321" s="97" t="s">
        <v>119</v>
      </c>
      <c r="H321" s="7"/>
      <c r="I321" s="11"/>
    </row>
    <row r="322" spans="1:9" ht="15" customHeight="1">
      <c r="A322" s="96"/>
      <c r="B322" s="94"/>
      <c r="C322" s="98" t="s">
        <v>133</v>
      </c>
      <c r="D322" s="81">
        <v>15</v>
      </c>
      <c r="E322" s="80">
        <v>110</v>
      </c>
      <c r="F322" s="79" t="s">
        <v>80</v>
      </c>
      <c r="G322" s="97" t="s">
        <v>119</v>
      </c>
      <c r="H322" s="7"/>
      <c r="I322" s="11"/>
    </row>
    <row r="323" spans="1:9" ht="15" customHeight="1">
      <c r="A323" s="96"/>
      <c r="B323" s="94"/>
      <c r="C323" s="98" t="s">
        <v>132</v>
      </c>
      <c r="D323" s="81">
        <v>14.2</v>
      </c>
      <c r="E323" s="80">
        <v>110</v>
      </c>
      <c r="F323" s="79" t="s">
        <v>80</v>
      </c>
      <c r="G323" s="97" t="s">
        <v>119</v>
      </c>
      <c r="H323" s="7"/>
      <c r="I323" s="11"/>
    </row>
    <row r="324" spans="1:9" ht="15" customHeight="1">
      <c r="A324" s="96"/>
      <c r="B324" s="94"/>
      <c r="C324" s="98" t="s">
        <v>131</v>
      </c>
      <c r="D324" s="81">
        <v>8</v>
      </c>
      <c r="E324" s="80">
        <v>110</v>
      </c>
      <c r="F324" s="79" t="s">
        <v>80</v>
      </c>
      <c r="G324" s="97" t="s">
        <v>119</v>
      </c>
      <c r="H324" s="7"/>
      <c r="I324" s="11"/>
    </row>
    <row r="325" spans="1:9" ht="15" customHeight="1">
      <c r="A325" s="96"/>
      <c r="B325" s="94"/>
      <c r="C325" s="98" t="s">
        <v>130</v>
      </c>
      <c r="D325" s="81">
        <v>6.1</v>
      </c>
      <c r="E325" s="80">
        <v>110</v>
      </c>
      <c r="F325" s="79" t="s">
        <v>80</v>
      </c>
      <c r="G325" s="97" t="s">
        <v>119</v>
      </c>
      <c r="H325" s="7"/>
      <c r="I325" s="11"/>
    </row>
    <row r="326" spans="1:9" ht="15" customHeight="1">
      <c r="A326" s="96"/>
      <c r="B326" s="94"/>
      <c r="C326" s="98" t="s">
        <v>129</v>
      </c>
      <c r="D326" s="81">
        <v>2.2999999999999998</v>
      </c>
      <c r="E326" s="80">
        <v>110</v>
      </c>
      <c r="F326" s="79" t="s">
        <v>80</v>
      </c>
      <c r="G326" s="97" t="s">
        <v>119</v>
      </c>
      <c r="H326" s="7"/>
      <c r="I326" s="11"/>
    </row>
    <row r="327" spans="1:9" ht="15" customHeight="1">
      <c r="A327" s="96"/>
      <c r="B327" s="94"/>
      <c r="C327" s="98" t="s">
        <v>128</v>
      </c>
      <c r="D327" s="81">
        <v>15</v>
      </c>
      <c r="E327" s="80">
        <v>110</v>
      </c>
      <c r="F327" s="79" t="s">
        <v>80</v>
      </c>
      <c r="G327" s="97" t="s">
        <v>119</v>
      </c>
      <c r="H327" s="7"/>
      <c r="I327" s="11"/>
    </row>
    <row r="328" spans="1:9" ht="15" customHeight="1">
      <c r="A328" s="96"/>
      <c r="B328" s="94"/>
      <c r="C328" s="98" t="s">
        <v>127</v>
      </c>
      <c r="D328" s="81">
        <v>2.2999999999999998</v>
      </c>
      <c r="E328" s="80">
        <v>110</v>
      </c>
      <c r="F328" s="79" t="s">
        <v>80</v>
      </c>
      <c r="G328" s="97" t="s">
        <v>119</v>
      </c>
      <c r="H328" s="7"/>
      <c r="I328" s="11"/>
    </row>
    <row r="329" spans="1:9" ht="15" customHeight="1">
      <c r="A329" s="96"/>
      <c r="B329" s="94"/>
      <c r="C329" s="98" t="s">
        <v>126</v>
      </c>
      <c r="D329" s="81">
        <v>4.5999999999999996</v>
      </c>
      <c r="E329" s="80">
        <v>110</v>
      </c>
      <c r="F329" s="79" t="s">
        <v>80</v>
      </c>
      <c r="G329" s="97" t="s">
        <v>119</v>
      </c>
      <c r="H329" s="7"/>
      <c r="I329" s="11"/>
    </row>
    <row r="330" spans="1:9" ht="15" customHeight="1">
      <c r="A330" s="96"/>
      <c r="B330" s="94"/>
      <c r="C330" s="98" t="s">
        <v>125</v>
      </c>
      <c r="D330" s="81">
        <v>14.9</v>
      </c>
      <c r="E330" s="80">
        <v>110</v>
      </c>
      <c r="F330" s="79" t="s">
        <v>80</v>
      </c>
      <c r="G330" s="97" t="s">
        <v>119</v>
      </c>
      <c r="H330" s="7"/>
      <c r="I330" s="11"/>
    </row>
    <row r="331" spans="1:9" ht="15" customHeight="1">
      <c r="A331" s="96"/>
      <c r="B331" s="94"/>
      <c r="C331" s="98" t="s">
        <v>124</v>
      </c>
      <c r="D331" s="81">
        <v>5.2</v>
      </c>
      <c r="E331" s="80">
        <v>110</v>
      </c>
      <c r="F331" s="79" t="s">
        <v>80</v>
      </c>
      <c r="G331" s="97" t="s">
        <v>119</v>
      </c>
      <c r="H331" s="7"/>
      <c r="I331" s="11"/>
    </row>
    <row r="332" spans="1:9" ht="15" customHeight="1">
      <c r="A332" s="96"/>
      <c r="B332" s="94"/>
      <c r="C332" s="98" t="s">
        <v>123</v>
      </c>
      <c r="D332" s="81">
        <v>20.52</v>
      </c>
      <c r="E332" s="80">
        <v>110</v>
      </c>
      <c r="F332" s="79" t="s">
        <v>80</v>
      </c>
      <c r="G332" s="97" t="s">
        <v>119</v>
      </c>
      <c r="H332" s="7"/>
      <c r="I332" s="11"/>
    </row>
    <row r="333" spans="1:9" ht="15" customHeight="1">
      <c r="A333" s="96"/>
      <c r="B333" s="94"/>
      <c r="C333" s="98" t="s">
        <v>122</v>
      </c>
      <c r="D333" s="81">
        <v>5.2</v>
      </c>
      <c r="E333" s="80">
        <v>110</v>
      </c>
      <c r="F333" s="79" t="s">
        <v>80</v>
      </c>
      <c r="G333" s="97" t="s">
        <v>119</v>
      </c>
      <c r="H333" s="7"/>
      <c r="I333" s="11"/>
    </row>
    <row r="334" spans="1:9" ht="15" customHeight="1">
      <c r="A334" s="96"/>
      <c r="B334" s="94"/>
      <c r="C334" s="98" t="s">
        <v>121</v>
      </c>
      <c r="D334" s="81">
        <v>2.7</v>
      </c>
      <c r="E334" s="80">
        <v>110</v>
      </c>
      <c r="F334" s="79" t="s">
        <v>80</v>
      </c>
      <c r="G334" s="97" t="s">
        <v>119</v>
      </c>
      <c r="H334" s="7"/>
      <c r="I334" s="11"/>
    </row>
    <row r="335" spans="1:9" ht="15" customHeight="1">
      <c r="A335" s="96"/>
      <c r="B335" s="94"/>
      <c r="C335" s="98" t="s">
        <v>120</v>
      </c>
      <c r="D335" s="81">
        <v>7.5</v>
      </c>
      <c r="E335" s="80">
        <v>110</v>
      </c>
      <c r="F335" s="79" t="s">
        <v>80</v>
      </c>
      <c r="G335" s="97" t="s">
        <v>119</v>
      </c>
      <c r="H335" s="7"/>
      <c r="I335" s="11"/>
    </row>
    <row r="336" spans="1:9" ht="15" customHeight="1" thickBot="1">
      <c r="A336" s="96"/>
      <c r="B336" s="94"/>
      <c r="C336" s="95"/>
      <c r="D336" s="94"/>
      <c r="E336" s="88"/>
      <c r="F336" s="88"/>
      <c r="G336" s="88"/>
      <c r="H336" s="7"/>
      <c r="I336" s="11"/>
    </row>
    <row r="337" spans="1:9" ht="15.75" customHeight="1" thickBot="1">
      <c r="A337" s="47" t="s">
        <v>338</v>
      </c>
      <c r="B337" s="183" t="s">
        <v>339</v>
      </c>
      <c r="C337" s="184"/>
      <c r="D337" s="184"/>
      <c r="E337" s="184"/>
      <c r="F337" s="184"/>
      <c r="G337" s="184"/>
      <c r="H337" s="184"/>
      <c r="I337" s="185"/>
    </row>
    <row r="338" spans="1:9" ht="15.75" customHeight="1">
      <c r="A338" s="16"/>
      <c r="B338" s="12"/>
      <c r="C338" s="12"/>
      <c r="D338" s="12"/>
      <c r="E338" s="12"/>
      <c r="F338" s="12"/>
      <c r="G338" s="12"/>
      <c r="H338" s="12"/>
      <c r="I338" s="6"/>
    </row>
    <row r="339" spans="1:9">
      <c r="A339" s="16"/>
      <c r="B339" s="12"/>
      <c r="C339" s="12"/>
      <c r="D339" s="186">
        <f>B2</f>
        <v>44867</v>
      </c>
      <c r="E339" s="187"/>
      <c r="F339" s="12"/>
      <c r="G339" s="12"/>
      <c r="H339" s="7"/>
      <c r="I339" s="11"/>
    </row>
    <row r="340" spans="1:9">
      <c r="A340" s="16"/>
      <c r="B340" s="12"/>
      <c r="C340" s="12"/>
      <c r="D340" s="93" t="s">
        <v>271</v>
      </c>
      <c r="E340" s="92" t="s">
        <v>340</v>
      </c>
      <c r="F340" s="12"/>
      <c r="G340" s="12"/>
      <c r="H340" s="7"/>
      <c r="I340" s="11"/>
    </row>
    <row r="341" spans="1:9">
      <c r="A341" s="16"/>
      <c r="B341" s="12"/>
      <c r="C341" s="12"/>
      <c r="D341" s="91" t="s">
        <v>115</v>
      </c>
      <c r="E341" s="89">
        <f>'[1]D-1'!E10</f>
        <v>243.41</v>
      </c>
      <c r="F341" s="12"/>
      <c r="G341" s="12"/>
      <c r="H341" s="7"/>
      <c r="I341" s="11"/>
    </row>
    <row r="342" spans="1:9">
      <c r="A342" s="16"/>
      <c r="B342" s="12"/>
      <c r="C342" s="12"/>
      <c r="D342" s="91" t="s">
        <v>114</v>
      </c>
      <c r="E342" s="89">
        <f>'[1]D-1'!E11</f>
        <v>242.41</v>
      </c>
      <c r="F342" s="12"/>
      <c r="G342" s="12"/>
      <c r="H342" s="7"/>
      <c r="I342" s="11"/>
    </row>
    <row r="343" spans="1:9">
      <c r="A343" s="16"/>
      <c r="B343" s="12"/>
      <c r="C343" s="12"/>
      <c r="D343" s="91" t="s">
        <v>113</v>
      </c>
      <c r="E343" s="89">
        <f>'[1]D-1'!E12</f>
        <v>211.2</v>
      </c>
      <c r="F343" s="12"/>
      <c r="G343" s="12"/>
      <c r="H343" s="7"/>
      <c r="I343" s="11"/>
    </row>
    <row r="344" spans="1:9">
      <c r="A344" s="16"/>
      <c r="B344" s="12"/>
      <c r="C344" s="12"/>
      <c r="D344" s="91" t="s">
        <v>112</v>
      </c>
      <c r="E344" s="89">
        <f>'[1]D-1'!E13</f>
        <v>211.2</v>
      </c>
      <c r="F344" s="12"/>
      <c r="G344" s="12"/>
      <c r="H344" s="7"/>
      <c r="I344" s="11"/>
    </row>
    <row r="345" spans="1:9">
      <c r="A345" s="16"/>
      <c r="B345" s="12"/>
      <c r="C345" s="12"/>
      <c r="D345" s="91" t="s">
        <v>111</v>
      </c>
      <c r="E345" s="89">
        <f>'[1]D-1'!E14</f>
        <v>211.2</v>
      </c>
      <c r="F345" s="12"/>
      <c r="G345" s="12"/>
      <c r="H345" s="7"/>
      <c r="I345" s="11"/>
    </row>
    <row r="346" spans="1:9">
      <c r="A346" s="16"/>
      <c r="B346" s="12"/>
      <c r="C346" s="12"/>
      <c r="D346" s="91" t="s">
        <v>110</v>
      </c>
      <c r="E346" s="89">
        <f>'[1]D-1'!E15</f>
        <v>263.51499999999999</v>
      </c>
      <c r="F346" s="12"/>
      <c r="G346" s="12"/>
      <c r="H346" s="7"/>
      <c r="I346" s="11"/>
    </row>
    <row r="347" spans="1:9">
      <c r="A347" s="16"/>
      <c r="B347" s="12"/>
      <c r="C347" s="12"/>
      <c r="D347" s="91" t="s">
        <v>109</v>
      </c>
      <c r="E347" s="89">
        <f>'[1]D-1'!E16</f>
        <v>701.2</v>
      </c>
      <c r="F347" s="12"/>
      <c r="G347" s="12"/>
      <c r="H347" s="7"/>
      <c r="I347" s="11"/>
    </row>
    <row r="348" spans="1:9">
      <c r="A348" s="16"/>
      <c r="B348" s="12"/>
      <c r="C348" s="12"/>
      <c r="D348" s="91" t="s">
        <v>108</v>
      </c>
      <c r="E348" s="89">
        <f>'[1]D-1'!E17</f>
        <v>1011.88728</v>
      </c>
      <c r="F348" s="12"/>
      <c r="G348" s="12"/>
      <c r="H348" s="7"/>
      <c r="I348" s="11"/>
    </row>
    <row r="349" spans="1:9">
      <c r="A349" s="16"/>
      <c r="B349" s="12"/>
      <c r="C349" s="12"/>
      <c r="D349" s="91" t="s">
        <v>107</v>
      </c>
      <c r="E349" s="89">
        <f>'[1]D-1'!E18</f>
        <v>1139.88177</v>
      </c>
      <c r="F349" s="12"/>
      <c r="G349" s="12"/>
      <c r="H349" s="7"/>
      <c r="I349" s="11"/>
    </row>
    <row r="350" spans="1:9">
      <c r="A350" s="16"/>
      <c r="B350" s="12"/>
      <c r="C350" s="12"/>
      <c r="D350" s="91" t="s">
        <v>106</v>
      </c>
      <c r="E350" s="89">
        <f>'[1]D-1'!E19</f>
        <v>1099.8544199999997</v>
      </c>
      <c r="F350" s="12"/>
      <c r="G350" s="12"/>
      <c r="H350" s="7"/>
      <c r="I350" s="11"/>
    </row>
    <row r="351" spans="1:9">
      <c r="A351" s="16"/>
      <c r="B351" s="12"/>
      <c r="C351" s="12"/>
      <c r="D351" s="91" t="s">
        <v>105</v>
      </c>
      <c r="E351" s="89">
        <f>'[1]D-1'!E20</f>
        <v>1049.3000000000002</v>
      </c>
      <c r="F351" s="12"/>
      <c r="G351" s="12"/>
      <c r="H351" s="7"/>
      <c r="I351" s="11"/>
    </row>
    <row r="352" spans="1:9">
      <c r="A352" s="16"/>
      <c r="B352" s="12"/>
      <c r="C352" s="12"/>
      <c r="D352" s="91" t="s">
        <v>104</v>
      </c>
      <c r="E352" s="89">
        <f>'[1]D-1'!E21</f>
        <v>781.62328000000002</v>
      </c>
      <c r="F352" s="12"/>
      <c r="G352" s="12"/>
      <c r="H352" s="7"/>
      <c r="I352" s="11"/>
    </row>
    <row r="353" spans="1:9">
      <c r="A353" s="16"/>
      <c r="B353" s="12"/>
      <c r="C353" s="12"/>
      <c r="D353" s="91" t="s">
        <v>103</v>
      </c>
      <c r="E353" s="89">
        <f>'[1]D-1'!E22</f>
        <v>648.29999999999995</v>
      </c>
      <c r="F353" s="12"/>
      <c r="G353" s="12"/>
      <c r="H353" s="7"/>
      <c r="I353" s="11"/>
    </row>
    <row r="354" spans="1:9">
      <c r="A354" s="16"/>
      <c r="B354" s="12"/>
      <c r="C354" s="12"/>
      <c r="D354" s="91" t="s">
        <v>102</v>
      </c>
      <c r="E354" s="89">
        <f>'[1]D-1'!E23</f>
        <v>661.3</v>
      </c>
      <c r="F354" s="12"/>
      <c r="G354" s="12"/>
      <c r="H354" s="7"/>
      <c r="I354" s="11"/>
    </row>
    <row r="355" spans="1:9">
      <c r="A355" s="16"/>
      <c r="B355" s="12"/>
      <c r="C355" s="12"/>
      <c r="D355" s="91" t="s">
        <v>101</v>
      </c>
      <c r="E355" s="89">
        <f>'[1]D-1'!E24</f>
        <v>750.3</v>
      </c>
      <c r="F355" s="12"/>
      <c r="G355" s="12"/>
      <c r="H355" s="7"/>
      <c r="I355" s="11"/>
    </row>
    <row r="356" spans="1:9">
      <c r="A356" s="16"/>
      <c r="B356" s="12"/>
      <c r="C356" s="12"/>
      <c r="D356" s="91" t="s">
        <v>100</v>
      </c>
      <c r="E356" s="89">
        <f>'[1]D-1'!E25</f>
        <v>823.3</v>
      </c>
      <c r="F356" s="12"/>
      <c r="G356" s="12"/>
      <c r="H356" s="7"/>
      <c r="I356" s="11"/>
    </row>
    <row r="357" spans="1:9">
      <c r="A357" s="16"/>
      <c r="B357" s="12"/>
      <c r="C357" s="12"/>
      <c r="D357" s="91" t="s">
        <v>99</v>
      </c>
      <c r="E357" s="89">
        <f>'[1]D-1'!E26</f>
        <v>1081.5717199999999</v>
      </c>
      <c r="F357" s="12"/>
      <c r="G357" s="12"/>
      <c r="H357" s="7"/>
      <c r="I357" s="11"/>
    </row>
    <row r="358" spans="1:9">
      <c r="A358" s="16"/>
      <c r="B358" s="12"/>
      <c r="C358" s="12"/>
      <c r="D358" s="91" t="s">
        <v>98</v>
      </c>
      <c r="E358" s="89">
        <f>'[1]D-1'!E27</f>
        <v>1205.2910000000002</v>
      </c>
      <c r="F358" s="12"/>
      <c r="G358" s="12"/>
      <c r="H358" s="7"/>
      <c r="I358" s="11"/>
    </row>
    <row r="359" spans="1:9">
      <c r="A359" s="16"/>
      <c r="B359" s="12"/>
      <c r="C359" s="12"/>
      <c r="D359" s="91" t="s">
        <v>97</v>
      </c>
      <c r="E359" s="89">
        <f>'[1]D-1'!E28</f>
        <v>1231.5706300000002</v>
      </c>
      <c r="F359" s="12"/>
      <c r="G359" s="12"/>
      <c r="H359" s="7"/>
      <c r="I359" s="11"/>
    </row>
    <row r="360" spans="1:9">
      <c r="A360" s="16"/>
      <c r="B360" s="12"/>
      <c r="C360" s="12"/>
      <c r="D360" s="91" t="s">
        <v>96</v>
      </c>
      <c r="E360" s="89">
        <f>'[1]D-1'!E29</f>
        <v>1224.4014900000002</v>
      </c>
      <c r="F360" s="12"/>
      <c r="G360" s="12"/>
      <c r="H360" s="7"/>
      <c r="I360" s="11"/>
    </row>
    <row r="361" spans="1:9">
      <c r="A361" s="16"/>
      <c r="B361" s="12"/>
      <c r="C361" s="12"/>
      <c r="D361" s="91" t="s">
        <v>95</v>
      </c>
      <c r="E361" s="89">
        <f>'[1]D-1'!E30</f>
        <v>1169.2054899999998</v>
      </c>
      <c r="F361" s="12"/>
      <c r="G361" s="12"/>
      <c r="H361" s="7"/>
      <c r="I361" s="11"/>
    </row>
    <row r="362" spans="1:9">
      <c r="A362" s="16"/>
      <c r="B362" s="12"/>
      <c r="C362" s="12"/>
      <c r="D362" s="91" t="s">
        <v>94</v>
      </c>
      <c r="E362" s="89">
        <f>'[1]D-1'!E31</f>
        <v>951.41535000000022</v>
      </c>
      <c r="F362" s="12"/>
      <c r="G362" s="12"/>
      <c r="H362" s="7"/>
      <c r="I362" s="11"/>
    </row>
    <row r="363" spans="1:9">
      <c r="A363" s="16"/>
      <c r="B363" s="12"/>
      <c r="C363" s="12"/>
      <c r="D363" s="91" t="s">
        <v>93</v>
      </c>
      <c r="E363" s="89">
        <f>'[1]D-1'!E32</f>
        <v>655.20000000000005</v>
      </c>
      <c r="F363" s="12"/>
      <c r="G363" s="12"/>
      <c r="H363" s="7"/>
      <c r="I363" s="11"/>
    </row>
    <row r="364" spans="1:9">
      <c r="A364" s="16"/>
      <c r="B364" s="12"/>
      <c r="C364" s="12"/>
      <c r="D364" s="90" t="s">
        <v>92</v>
      </c>
      <c r="E364" s="89">
        <f>'[1]D-1'!E33</f>
        <v>506.20000000000005</v>
      </c>
      <c r="F364" s="12"/>
      <c r="G364" s="12"/>
      <c r="H364" s="7"/>
      <c r="I364" s="11"/>
    </row>
    <row r="365" spans="1:9" ht="15.75" thickBot="1">
      <c r="A365" s="16"/>
      <c r="B365" s="12"/>
      <c r="C365" s="12"/>
      <c r="D365" s="12"/>
      <c r="E365" s="12"/>
      <c r="F365" s="12"/>
      <c r="G365" s="12"/>
      <c r="H365" s="7"/>
      <c r="I365" s="11"/>
    </row>
    <row r="366" spans="1:9" ht="15.75" customHeight="1" thickBot="1">
      <c r="A366" s="47" t="s">
        <v>341</v>
      </c>
      <c r="B366" s="179" t="s">
        <v>342</v>
      </c>
      <c r="C366" s="180"/>
      <c r="D366" s="180"/>
      <c r="E366" s="180"/>
      <c r="F366" s="180"/>
      <c r="G366" s="180"/>
      <c r="H366" s="180"/>
      <c r="I366" s="181"/>
    </row>
    <row r="367" spans="1:9">
      <c r="A367" s="16"/>
      <c r="B367" s="12"/>
      <c r="C367" s="12"/>
      <c r="D367" s="12"/>
      <c r="E367" s="12"/>
      <c r="F367" s="12"/>
      <c r="G367" s="12"/>
      <c r="H367" s="7"/>
      <c r="I367" s="11"/>
    </row>
    <row r="368" spans="1:9" ht="15" customHeight="1">
      <c r="A368" s="16"/>
      <c r="B368" s="86" t="s">
        <v>334</v>
      </c>
      <c r="C368" s="86" t="s">
        <v>343</v>
      </c>
      <c r="D368" s="85" t="s">
        <v>333</v>
      </c>
      <c r="E368" s="84" t="s">
        <v>323</v>
      </c>
      <c r="F368" s="84" t="s">
        <v>280</v>
      </c>
      <c r="G368" s="83" t="s">
        <v>293</v>
      </c>
      <c r="H368" s="7"/>
      <c r="I368" s="11"/>
    </row>
    <row r="369" spans="1:9" ht="15" customHeight="1">
      <c r="A369" s="16"/>
      <c r="B369" s="82" t="s">
        <v>83</v>
      </c>
      <c r="C369" s="82">
        <v>1</v>
      </c>
      <c r="D369" s="81">
        <v>125</v>
      </c>
      <c r="E369" s="80">
        <v>220</v>
      </c>
      <c r="F369" s="80" t="s">
        <v>81</v>
      </c>
      <c r="G369" s="79" t="s">
        <v>80</v>
      </c>
      <c r="H369" s="7"/>
      <c r="I369" s="11"/>
    </row>
    <row r="370" spans="1:9" ht="15" customHeight="1">
      <c r="A370" s="16"/>
      <c r="B370" s="82" t="s">
        <v>83</v>
      </c>
      <c r="C370" s="82">
        <v>2</v>
      </c>
      <c r="D370" s="81">
        <v>125</v>
      </c>
      <c r="E370" s="80">
        <v>220</v>
      </c>
      <c r="F370" s="80" t="s">
        <v>81</v>
      </c>
      <c r="G370" s="79" t="s">
        <v>80</v>
      </c>
      <c r="H370" s="7"/>
      <c r="I370" s="11"/>
    </row>
    <row r="371" spans="1:9" ht="15" customHeight="1">
      <c r="A371" s="16"/>
      <c r="B371" s="82" t="s">
        <v>83</v>
      </c>
      <c r="C371" s="82">
        <v>3</v>
      </c>
      <c r="D371" s="81">
        <v>125</v>
      </c>
      <c r="E371" s="80">
        <v>220</v>
      </c>
      <c r="F371" s="80" t="s">
        <v>81</v>
      </c>
      <c r="G371" s="79" t="s">
        <v>80</v>
      </c>
      <c r="H371" s="7"/>
      <c r="I371" s="11"/>
    </row>
    <row r="372" spans="1:9" ht="15" customHeight="1">
      <c r="A372" s="16"/>
      <c r="B372" s="82" t="s">
        <v>83</v>
      </c>
      <c r="C372" s="82">
        <v>4</v>
      </c>
      <c r="D372" s="81">
        <v>125</v>
      </c>
      <c r="E372" s="80">
        <v>220</v>
      </c>
      <c r="F372" s="80" t="s">
        <v>81</v>
      </c>
      <c r="G372" s="79" t="s">
        <v>80</v>
      </c>
      <c r="H372" s="7"/>
      <c r="I372" s="11"/>
    </row>
    <row r="373" spans="1:9" ht="15" customHeight="1">
      <c r="A373" s="16"/>
      <c r="B373" s="82" t="s">
        <v>82</v>
      </c>
      <c r="C373" s="82">
        <v>1</v>
      </c>
      <c r="D373" s="81">
        <v>150</v>
      </c>
      <c r="E373" s="80">
        <v>220</v>
      </c>
      <c r="F373" s="80" t="s">
        <v>81</v>
      </c>
      <c r="G373" s="79" t="s">
        <v>80</v>
      </c>
      <c r="H373" s="7"/>
      <c r="I373" s="11"/>
    </row>
    <row r="374" spans="1:9" ht="15" customHeight="1">
      <c r="A374" s="16"/>
      <c r="B374" s="82" t="s">
        <v>82</v>
      </c>
      <c r="C374" s="82">
        <v>2</v>
      </c>
      <c r="D374" s="81">
        <v>150</v>
      </c>
      <c r="E374" s="80">
        <v>220</v>
      </c>
      <c r="F374" s="80" t="s">
        <v>81</v>
      </c>
      <c r="G374" s="79" t="s">
        <v>80</v>
      </c>
      <c r="H374" s="7"/>
      <c r="I374" s="11"/>
    </row>
    <row r="375" spans="1:9" ht="15" customHeight="1">
      <c r="A375" s="16"/>
      <c r="B375" s="82" t="s">
        <v>82</v>
      </c>
      <c r="C375" s="82">
        <v>3</v>
      </c>
      <c r="D375" s="81">
        <v>150</v>
      </c>
      <c r="E375" s="80">
        <v>220</v>
      </c>
      <c r="F375" s="80" t="s">
        <v>81</v>
      </c>
      <c r="G375" s="79" t="s">
        <v>80</v>
      </c>
      <c r="H375" s="7"/>
      <c r="I375" s="11"/>
    </row>
    <row r="376" spans="1:9" ht="15" customHeight="1">
      <c r="A376" s="16"/>
      <c r="B376" s="82" t="s">
        <v>82</v>
      </c>
      <c r="C376" s="82">
        <v>4</v>
      </c>
      <c r="D376" s="81">
        <v>150</v>
      </c>
      <c r="E376" s="80">
        <v>220</v>
      </c>
      <c r="F376" s="80" t="s">
        <v>81</v>
      </c>
      <c r="G376" s="79" t="s">
        <v>80</v>
      </c>
      <c r="H376" s="7"/>
      <c r="I376" s="11"/>
    </row>
    <row r="377" spans="1:9" ht="15" customHeight="1" thickBot="1">
      <c r="A377" s="16"/>
      <c r="B377" s="12"/>
      <c r="C377" s="12"/>
      <c r="D377" s="12"/>
      <c r="E377" s="12"/>
      <c r="F377" s="12"/>
      <c r="G377" s="12"/>
      <c r="H377" s="7"/>
      <c r="I377" s="11"/>
    </row>
    <row r="378" spans="1:9" ht="15.75" customHeight="1" thickBot="1">
      <c r="A378" s="47" t="s">
        <v>344</v>
      </c>
      <c r="B378" s="183" t="s">
        <v>345</v>
      </c>
      <c r="C378" s="184"/>
      <c r="D378" s="184"/>
      <c r="E378" s="184"/>
      <c r="F378" s="184"/>
      <c r="G378" s="185"/>
      <c r="H378" s="182" t="s">
        <v>58</v>
      </c>
      <c r="I378" s="182"/>
    </row>
    <row r="379" spans="1:9" ht="15.75" thickBot="1">
      <c r="A379" s="16"/>
      <c r="B379" s="12"/>
      <c r="C379" s="12"/>
      <c r="D379" s="12"/>
      <c r="E379" s="12"/>
      <c r="F379" s="12"/>
      <c r="G379" s="12"/>
      <c r="H379" s="7"/>
      <c r="I379" s="11"/>
    </row>
    <row r="380" spans="1:9" ht="15.75" customHeight="1" thickBot="1">
      <c r="A380" s="47" t="s">
        <v>346</v>
      </c>
      <c r="B380" s="183" t="s">
        <v>347</v>
      </c>
      <c r="C380" s="184"/>
      <c r="D380" s="184"/>
      <c r="E380" s="184"/>
      <c r="F380" s="184"/>
      <c r="G380" s="185"/>
      <c r="H380" s="182" t="s">
        <v>40</v>
      </c>
      <c r="I380" s="182"/>
    </row>
    <row r="381" spans="1:9" ht="15.75" customHeight="1">
      <c r="A381" s="16"/>
      <c r="B381" s="12"/>
      <c r="C381" s="12"/>
      <c r="D381" s="12"/>
      <c r="E381" s="12"/>
      <c r="F381" s="12"/>
      <c r="G381" s="12"/>
      <c r="H381" s="7"/>
      <c r="I381" s="11"/>
    </row>
    <row r="382" spans="1:9" ht="15.75" customHeight="1">
      <c r="A382" s="16"/>
      <c r="B382" s="12"/>
      <c r="C382" s="12"/>
      <c r="D382" s="12"/>
      <c r="E382" s="12"/>
      <c r="F382" s="12"/>
      <c r="G382" s="12"/>
      <c r="H382" s="7"/>
      <c r="I382" s="11"/>
    </row>
    <row r="383" spans="1:9" ht="15.75" customHeight="1">
      <c r="A383" s="148" t="s">
        <v>271</v>
      </c>
      <c r="B383" s="67" t="s">
        <v>72</v>
      </c>
      <c r="C383" s="67" t="s">
        <v>71</v>
      </c>
      <c r="D383" s="67" t="s">
        <v>70</v>
      </c>
      <c r="E383" s="67" t="s">
        <v>69</v>
      </c>
      <c r="F383" s="67" t="s">
        <v>68</v>
      </c>
      <c r="G383" s="67" t="s">
        <v>67</v>
      </c>
      <c r="H383" s="67" t="s">
        <v>66</v>
      </c>
      <c r="I383" s="147" t="s">
        <v>65</v>
      </c>
    </row>
    <row r="384" spans="1:9" ht="15.75" customHeight="1">
      <c r="A384" s="146">
        <v>1</v>
      </c>
      <c r="B384" s="97">
        <f>'Publikime AL'!B512</f>
        <v>0</v>
      </c>
      <c r="C384" s="97">
        <f>'Publikime AL'!C512</f>
        <v>0</v>
      </c>
      <c r="D384" s="97">
        <f>'Publikime AL'!D512</f>
        <v>0</v>
      </c>
      <c r="E384" s="97">
        <f>'Publikime AL'!E512</f>
        <v>0</v>
      </c>
      <c r="F384" s="97">
        <f>'Publikime AL'!F512</f>
        <v>0</v>
      </c>
      <c r="G384" s="97">
        <f>'Publikime AL'!G512</f>
        <v>3.1933400000000002E-3</v>
      </c>
      <c r="H384" s="97">
        <f>'Publikime AL'!H512</f>
        <v>0</v>
      </c>
      <c r="I384" s="173">
        <f>'Publikime AL'!I512</f>
        <v>0</v>
      </c>
    </row>
    <row r="385" spans="1:9" ht="15.75" customHeight="1">
      <c r="A385" s="146">
        <v>2</v>
      </c>
      <c r="B385" s="97">
        <f>'Publikime AL'!B513</f>
        <v>0</v>
      </c>
      <c r="C385" s="97">
        <f>'Publikime AL'!C513</f>
        <v>0</v>
      </c>
      <c r="D385" s="97">
        <f>'Publikime AL'!D513</f>
        <v>0</v>
      </c>
      <c r="E385" s="97">
        <f>'Publikime AL'!E513</f>
        <v>0</v>
      </c>
      <c r="F385" s="97">
        <f>'Publikime AL'!F513</f>
        <v>0</v>
      </c>
      <c r="G385" s="97">
        <f>'Publikime AL'!G513</f>
        <v>0</v>
      </c>
      <c r="H385" s="97">
        <f>'Publikime AL'!H513</f>
        <v>0</v>
      </c>
      <c r="I385" s="173">
        <f>'Publikime AL'!I513</f>
        <v>0</v>
      </c>
    </row>
    <row r="386" spans="1:9" ht="15.75" customHeight="1">
      <c r="A386" s="146">
        <v>3</v>
      </c>
      <c r="B386" s="97">
        <f>'Publikime AL'!B514</f>
        <v>0</v>
      </c>
      <c r="C386" s="97">
        <f>'Publikime AL'!C514</f>
        <v>0</v>
      </c>
      <c r="D386" s="97">
        <f>'Publikime AL'!D514</f>
        <v>0</v>
      </c>
      <c r="E386" s="97">
        <f>'Publikime AL'!E514</f>
        <v>0</v>
      </c>
      <c r="F386" s="97">
        <f>'Publikime AL'!F514</f>
        <v>0</v>
      </c>
      <c r="G386" s="97">
        <f>'Publikime AL'!G514</f>
        <v>0</v>
      </c>
      <c r="H386" s="97">
        <f>'Publikime AL'!H514</f>
        <v>0</v>
      </c>
      <c r="I386" s="173">
        <f>'Publikime AL'!I514</f>
        <v>0</v>
      </c>
    </row>
    <row r="387" spans="1:9" ht="15.75" customHeight="1">
      <c r="A387" s="146">
        <v>4</v>
      </c>
      <c r="B387" s="97">
        <f>'Publikime AL'!B515</f>
        <v>0</v>
      </c>
      <c r="C387" s="97">
        <f>'Publikime AL'!C515</f>
        <v>0</v>
      </c>
      <c r="D387" s="97">
        <f>'Publikime AL'!D515</f>
        <v>0</v>
      </c>
      <c r="E387" s="97">
        <f>'Publikime AL'!E515</f>
        <v>0</v>
      </c>
      <c r="F387" s="97">
        <f>'Publikime AL'!F515</f>
        <v>0</v>
      </c>
      <c r="G387" s="97">
        <f>'Publikime AL'!G515</f>
        <v>0</v>
      </c>
      <c r="H387" s="97">
        <f>'Publikime AL'!H515</f>
        <v>0</v>
      </c>
      <c r="I387" s="173">
        <f>'Publikime AL'!I515</f>
        <v>0</v>
      </c>
    </row>
    <row r="388" spans="1:9" ht="15.75" customHeight="1">
      <c r="A388" s="146">
        <v>5</v>
      </c>
      <c r="B388" s="97">
        <f>'Publikime AL'!B516</f>
        <v>0</v>
      </c>
      <c r="C388" s="97">
        <f>'Publikime AL'!C516</f>
        <v>0</v>
      </c>
      <c r="D388" s="97">
        <f>'Publikime AL'!D516</f>
        <v>0</v>
      </c>
      <c r="E388" s="97">
        <f>'Publikime AL'!E516</f>
        <v>0</v>
      </c>
      <c r="F388" s="97">
        <f>'Publikime AL'!F516</f>
        <v>0</v>
      </c>
      <c r="G388" s="97">
        <f>'Publikime AL'!G516</f>
        <v>0</v>
      </c>
      <c r="H388" s="97">
        <f>'Publikime AL'!H516</f>
        <v>0</v>
      </c>
      <c r="I388" s="173">
        <f>'Publikime AL'!I516</f>
        <v>0</v>
      </c>
    </row>
    <row r="389" spans="1:9" ht="15.75" customHeight="1">
      <c r="A389" s="146">
        <v>6</v>
      </c>
      <c r="B389" s="97">
        <f>'Publikime AL'!B517</f>
        <v>0</v>
      </c>
      <c r="C389" s="97">
        <f>'Publikime AL'!C517</f>
        <v>0</v>
      </c>
      <c r="D389" s="97">
        <f>'Publikime AL'!D517</f>
        <v>0</v>
      </c>
      <c r="E389" s="97">
        <f>'Publikime AL'!E517</f>
        <v>0</v>
      </c>
      <c r="F389" s="97">
        <f>'Publikime AL'!F517</f>
        <v>0</v>
      </c>
      <c r="G389" s="97">
        <f>'Publikime AL'!G517</f>
        <v>2.3737191000000002</v>
      </c>
      <c r="H389" s="97">
        <f>'Publikime AL'!H517</f>
        <v>0</v>
      </c>
      <c r="I389" s="173">
        <f>'Publikime AL'!I517</f>
        <v>0</v>
      </c>
    </row>
    <row r="390" spans="1:9" ht="15.75" customHeight="1">
      <c r="A390" s="146">
        <v>7</v>
      </c>
      <c r="B390" s="97">
        <f>'Publikime AL'!B518</f>
        <v>0</v>
      </c>
      <c r="C390" s="97">
        <f>'Publikime AL'!C518</f>
        <v>0</v>
      </c>
      <c r="D390" s="97">
        <f>'Publikime AL'!D518</f>
        <v>1.44244544</v>
      </c>
      <c r="E390" s="97">
        <f>'Publikime AL'!E518</f>
        <v>1.98791596</v>
      </c>
      <c r="F390" s="97">
        <f>'Publikime AL'!F518</f>
        <v>0</v>
      </c>
      <c r="G390" s="97">
        <f>'Publikime AL'!G518</f>
        <v>135.68802873000001</v>
      </c>
      <c r="H390" s="97">
        <f>'Publikime AL'!H518</f>
        <v>2.5411922599999999</v>
      </c>
      <c r="I390" s="173">
        <f>'Publikime AL'!I518</f>
        <v>0</v>
      </c>
    </row>
    <row r="391" spans="1:9" ht="15.75" customHeight="1">
      <c r="A391" s="146">
        <v>8</v>
      </c>
      <c r="B391" s="97">
        <f>'Publikime AL'!B519</f>
        <v>0.21785704</v>
      </c>
      <c r="C391" s="97">
        <f>'Publikime AL'!C519</f>
        <v>0</v>
      </c>
      <c r="D391" s="97">
        <f>'Publikime AL'!D519</f>
        <v>79.273471050000012</v>
      </c>
      <c r="E391" s="97">
        <f>'Publikime AL'!E519</f>
        <v>79.129888829999999</v>
      </c>
      <c r="F391" s="97">
        <f>'Publikime AL'!F519</f>
        <v>0</v>
      </c>
      <c r="G391" s="97">
        <f>'Publikime AL'!G519</f>
        <v>137.47310807999997</v>
      </c>
      <c r="H391" s="97">
        <f>'Publikime AL'!H519</f>
        <v>93.552563150000012</v>
      </c>
      <c r="I391" s="173">
        <f>'Publikime AL'!I519</f>
        <v>0</v>
      </c>
    </row>
    <row r="392" spans="1:9" ht="15.75" customHeight="1">
      <c r="A392" s="146">
        <v>9</v>
      </c>
      <c r="B392" s="97">
        <f>'Publikime AL'!B520</f>
        <v>78.517003269999989</v>
      </c>
      <c r="C392" s="97">
        <f>'Publikime AL'!C520</f>
        <v>0</v>
      </c>
      <c r="D392" s="97">
        <f>'Publikime AL'!D520</f>
        <v>79.605815399999997</v>
      </c>
      <c r="E392" s="97">
        <f>'Publikime AL'!E520</f>
        <v>79.233968189999999</v>
      </c>
      <c r="F392" s="97">
        <f>'Publikime AL'!F520</f>
        <v>0</v>
      </c>
      <c r="G392" s="97">
        <f>'Publikime AL'!G520</f>
        <v>138.68622401000002</v>
      </c>
      <c r="H392" s="97">
        <f>'Publikime AL'!H520</f>
        <v>130.98139437</v>
      </c>
      <c r="I392" s="173">
        <f>'Publikime AL'!I520</f>
        <v>0</v>
      </c>
    </row>
    <row r="393" spans="1:9" ht="15.75" customHeight="1">
      <c r="A393" s="146">
        <v>10</v>
      </c>
      <c r="B393" s="97">
        <f>'Publikime AL'!B521</f>
        <v>79.903151229999992</v>
      </c>
      <c r="C393" s="97">
        <f>'Publikime AL'!C521</f>
        <v>0</v>
      </c>
      <c r="D393" s="97">
        <f>'Publikime AL'!D521</f>
        <v>79.659510890000007</v>
      </c>
      <c r="E393" s="97">
        <f>'Publikime AL'!E521</f>
        <v>79.241064519999995</v>
      </c>
      <c r="F393" s="97">
        <f>'Publikime AL'!F521</f>
        <v>0</v>
      </c>
      <c r="G393" s="97">
        <f>'Publikime AL'!G521</f>
        <v>107.68630407999999</v>
      </c>
      <c r="H393" s="97">
        <f>'Publikime AL'!H521</f>
        <v>140.84173126999997</v>
      </c>
      <c r="I393" s="173">
        <f>'Publikime AL'!I521</f>
        <v>0</v>
      </c>
    </row>
    <row r="394" spans="1:9" ht="15.75" customHeight="1">
      <c r="A394" s="146">
        <v>11</v>
      </c>
      <c r="B394" s="97">
        <f>'Publikime AL'!B522</f>
        <v>79.941471370000002</v>
      </c>
      <c r="C394" s="97">
        <f>'Publikime AL'!C522</f>
        <v>0</v>
      </c>
      <c r="D394" s="97">
        <f>'Publikime AL'!D522</f>
        <v>79.649812589999996</v>
      </c>
      <c r="E394" s="97">
        <f>'Publikime AL'!E522</f>
        <v>84.029188610000006</v>
      </c>
      <c r="F394" s="97">
        <f>'Publikime AL'!F522</f>
        <v>0</v>
      </c>
      <c r="G394" s="97">
        <f>'Publikime AL'!G522</f>
        <v>89.591042399999992</v>
      </c>
      <c r="H394" s="97">
        <f>'Publikime AL'!H522</f>
        <v>142.80138009000001</v>
      </c>
      <c r="I394" s="173">
        <f>'Publikime AL'!I522</f>
        <v>0</v>
      </c>
    </row>
    <row r="395" spans="1:9" ht="15.75" customHeight="1">
      <c r="A395" s="146">
        <v>12</v>
      </c>
      <c r="B395" s="97">
        <f>'Publikime AL'!B523</f>
        <v>0.49366736999999999</v>
      </c>
      <c r="C395" s="97">
        <f>'Publikime AL'!C523</f>
        <v>0</v>
      </c>
      <c r="D395" s="97">
        <f>'Publikime AL'!D523</f>
        <v>1.27970316</v>
      </c>
      <c r="E395" s="97">
        <f>'Publikime AL'!E523</f>
        <v>84.148170250000007</v>
      </c>
      <c r="F395" s="97">
        <f>'Publikime AL'!F523</f>
        <v>0</v>
      </c>
      <c r="G395" s="97">
        <f>'Publikime AL'!G523</f>
        <v>91.32964084999999</v>
      </c>
      <c r="H395" s="97">
        <f>'Publikime AL'!H523</f>
        <v>115.55257501</v>
      </c>
      <c r="I395" s="173">
        <f>'Publikime AL'!I523</f>
        <v>0</v>
      </c>
    </row>
    <row r="396" spans="1:9" ht="15.75" customHeight="1">
      <c r="A396" s="146">
        <v>13</v>
      </c>
      <c r="B396" s="97">
        <f>'Publikime AL'!B524</f>
        <v>0</v>
      </c>
      <c r="C396" s="97">
        <f>'Publikime AL'!C524</f>
        <v>0</v>
      </c>
      <c r="D396" s="97">
        <f>'Publikime AL'!D524</f>
        <v>27.583161809999996</v>
      </c>
      <c r="E396" s="97">
        <f>'Publikime AL'!E524</f>
        <v>84.157632000000007</v>
      </c>
      <c r="F396" s="97">
        <f>'Publikime AL'!F524</f>
        <v>0</v>
      </c>
      <c r="G396" s="97">
        <f>'Publikime AL'!G524</f>
        <v>102.42438264999998</v>
      </c>
      <c r="H396" s="97">
        <f>'Publikime AL'!H524</f>
        <v>1.52145105</v>
      </c>
      <c r="I396" s="173">
        <f>'Publikime AL'!I524</f>
        <v>0</v>
      </c>
    </row>
    <row r="397" spans="1:9" ht="15.75" customHeight="1">
      <c r="A397" s="146">
        <v>14</v>
      </c>
      <c r="B397" s="97">
        <f>'Publikime AL'!B525</f>
        <v>0</v>
      </c>
      <c r="C397" s="97">
        <f>'Publikime AL'!C525</f>
        <v>0</v>
      </c>
      <c r="D397" s="97">
        <f>'Publikime AL'!D525</f>
        <v>0</v>
      </c>
      <c r="E397" s="97">
        <f>'Publikime AL'!E525</f>
        <v>84.216058379999993</v>
      </c>
      <c r="F397" s="97">
        <f>'Publikime AL'!F525</f>
        <v>0</v>
      </c>
      <c r="G397" s="97">
        <f>'Publikime AL'!G525</f>
        <v>111.60134392000001</v>
      </c>
      <c r="H397" s="97">
        <f>'Publikime AL'!H525</f>
        <v>0.89236226000000007</v>
      </c>
      <c r="I397" s="173">
        <f>'Publikime AL'!I525</f>
        <v>0</v>
      </c>
    </row>
    <row r="398" spans="1:9" ht="15.75" customHeight="1">
      <c r="A398" s="146">
        <v>15</v>
      </c>
      <c r="B398" s="97">
        <f>'Publikime AL'!B526</f>
        <v>0</v>
      </c>
      <c r="C398" s="97">
        <f>'Publikime AL'!C526</f>
        <v>0</v>
      </c>
      <c r="D398" s="97">
        <f>'Publikime AL'!D526</f>
        <v>0</v>
      </c>
      <c r="E398" s="97">
        <f>'Publikime AL'!E526</f>
        <v>84.220789259999989</v>
      </c>
      <c r="F398" s="97">
        <f>'Publikime AL'!F526</f>
        <v>0</v>
      </c>
      <c r="G398" s="97">
        <f>'Publikime AL'!G526</f>
        <v>106.72084972</v>
      </c>
      <c r="H398" s="97">
        <f>'Publikime AL'!H526</f>
        <v>92.386282920000014</v>
      </c>
      <c r="I398" s="173">
        <f>'Publikime AL'!I526</f>
        <v>0</v>
      </c>
    </row>
    <row r="399" spans="1:9" ht="15.75" customHeight="1">
      <c r="A399" s="146">
        <v>16</v>
      </c>
      <c r="B399" s="97">
        <f>'Publikime AL'!B527</f>
        <v>0</v>
      </c>
      <c r="C399" s="97">
        <f>'Publikime AL'!C527</f>
        <v>0</v>
      </c>
      <c r="D399" s="97">
        <f>'Publikime AL'!D527</f>
        <v>0</v>
      </c>
      <c r="E399" s="97">
        <f>'Publikime AL'!E527</f>
        <v>84.227175939999995</v>
      </c>
      <c r="F399" s="97">
        <f>'Publikime AL'!F527</f>
        <v>0</v>
      </c>
      <c r="G399" s="97">
        <f>'Publikime AL'!G527</f>
        <v>112.88435862</v>
      </c>
      <c r="H399" s="97">
        <f>'Publikime AL'!H527</f>
        <v>92.388411820000002</v>
      </c>
      <c r="I399" s="173">
        <f>'Publikime AL'!I527</f>
        <v>0.51803136999999999</v>
      </c>
    </row>
    <row r="400" spans="1:9" ht="15.75" customHeight="1">
      <c r="A400" s="146">
        <v>17</v>
      </c>
      <c r="B400" s="97">
        <f>'Publikime AL'!B528</f>
        <v>0</v>
      </c>
      <c r="C400" s="97">
        <f>'Publikime AL'!C528</f>
        <v>0</v>
      </c>
      <c r="D400" s="97">
        <f>'Publikime AL'!D528</f>
        <v>0</v>
      </c>
      <c r="E400" s="97">
        <f>'Publikime AL'!E528</f>
        <v>84.203048449999983</v>
      </c>
      <c r="F400" s="97">
        <f>'Publikime AL'!F528</f>
        <v>0</v>
      </c>
      <c r="G400" s="97">
        <f>'Publikime AL'!G528</f>
        <v>93.153040329999982</v>
      </c>
      <c r="H400" s="97">
        <f>'Publikime AL'!H528</f>
        <v>98.246069309999996</v>
      </c>
      <c r="I400" s="173">
        <f>'Publikime AL'!I528</f>
        <v>91.418344859999991</v>
      </c>
    </row>
    <row r="401" spans="1:9" ht="15.75" customHeight="1">
      <c r="A401" s="146">
        <v>18</v>
      </c>
      <c r="B401" s="97">
        <f>'Publikime AL'!B529</f>
        <v>0</v>
      </c>
      <c r="C401" s="97">
        <f>'Publikime AL'!C529</f>
        <v>0</v>
      </c>
      <c r="D401" s="97">
        <f>'Publikime AL'!D529</f>
        <v>77.031506809999996</v>
      </c>
      <c r="E401" s="97">
        <f>'Publikime AL'!E529</f>
        <v>79.359573080000004</v>
      </c>
      <c r="F401" s="97">
        <f>'Publikime AL'!F529</f>
        <v>0</v>
      </c>
      <c r="G401" s="97">
        <f>'Publikime AL'!G529</f>
        <v>113.72527254000001</v>
      </c>
      <c r="H401" s="97">
        <f>'Publikime AL'!H529</f>
        <v>108.00138070000001</v>
      </c>
      <c r="I401" s="173">
        <f>'Publikime AL'!I529</f>
        <v>113.51202813</v>
      </c>
    </row>
    <row r="402" spans="1:9" ht="15.75" customHeight="1">
      <c r="A402" s="146">
        <v>19</v>
      </c>
      <c r="B402" s="97">
        <f>'Publikime AL'!B530</f>
        <v>75.472445159999992</v>
      </c>
      <c r="C402" s="97">
        <f>'Publikime AL'!C530</f>
        <v>0</v>
      </c>
      <c r="D402" s="97">
        <f>'Publikime AL'!D530</f>
        <v>79.639168100000006</v>
      </c>
      <c r="E402" s="97">
        <f>'Publikime AL'!E530</f>
        <v>79.171993659999998</v>
      </c>
      <c r="F402" s="97">
        <f>'Publikime AL'!F530</f>
        <v>0</v>
      </c>
      <c r="G402" s="97">
        <f>'Publikime AL'!G530</f>
        <v>129.90452778</v>
      </c>
      <c r="H402" s="97">
        <f>'Publikime AL'!H530</f>
        <v>114.18688817999998</v>
      </c>
      <c r="I402" s="173">
        <f>'Publikime AL'!I530</f>
        <v>129.75550505999999</v>
      </c>
    </row>
    <row r="403" spans="1:9" ht="15.75" customHeight="1">
      <c r="A403" s="146">
        <v>20</v>
      </c>
      <c r="B403" s="97">
        <f>'Publikime AL'!B531</f>
        <v>79.880679539999988</v>
      </c>
      <c r="C403" s="97">
        <f>'Publikime AL'!C531</f>
        <v>0</v>
      </c>
      <c r="D403" s="97">
        <f>'Publikime AL'!D531</f>
        <v>79.61693296</v>
      </c>
      <c r="E403" s="97">
        <f>'Publikime AL'!E531</f>
        <v>79.207948360000003</v>
      </c>
      <c r="F403" s="97">
        <f>'Publikime AL'!F531</f>
        <v>0</v>
      </c>
      <c r="G403" s="97">
        <f>'Publikime AL'!G531</f>
        <v>131.30817991000001</v>
      </c>
      <c r="H403" s="97">
        <f>'Publikime AL'!H531</f>
        <v>113.29062293999999</v>
      </c>
      <c r="I403" s="173">
        <f>'Publikime AL'!I531</f>
        <v>131.12793338</v>
      </c>
    </row>
    <row r="404" spans="1:9" ht="15.75" customHeight="1">
      <c r="A404" s="146">
        <v>21</v>
      </c>
      <c r="B404" s="97">
        <f>'Publikime AL'!B532</f>
        <v>81.876164919999994</v>
      </c>
      <c r="C404" s="97">
        <f>'Publikime AL'!C532</f>
        <v>0</v>
      </c>
      <c r="D404" s="97">
        <f>'Publikime AL'!D532</f>
        <v>82.454988140000012</v>
      </c>
      <c r="E404" s="97">
        <f>'Publikime AL'!E532</f>
        <v>86.146494140000001</v>
      </c>
      <c r="F404" s="97">
        <f>'Publikime AL'!F532</f>
        <v>0</v>
      </c>
      <c r="G404" s="97">
        <f>'Publikime AL'!G532</f>
        <v>140.94746644</v>
      </c>
      <c r="H404" s="97">
        <f>'Publikime AL'!H532</f>
        <v>139.40756494999997</v>
      </c>
      <c r="I404" s="173">
        <f>'Publikime AL'!I532</f>
        <v>7.9177192500000002</v>
      </c>
    </row>
    <row r="405" spans="1:9" ht="15.75" customHeight="1">
      <c r="A405" s="146">
        <v>22</v>
      </c>
      <c r="B405" s="97">
        <f>'Publikime AL'!B533</f>
        <v>79.435030619999992</v>
      </c>
      <c r="C405" s="97">
        <f>'Publikime AL'!C533</f>
        <v>0</v>
      </c>
      <c r="D405" s="97">
        <f>'Publikime AL'!D533</f>
        <v>83.655449049999987</v>
      </c>
      <c r="E405" s="97">
        <f>'Publikime AL'!E533</f>
        <v>85.24644413</v>
      </c>
      <c r="F405" s="97">
        <f>'Publikime AL'!F533</f>
        <v>0</v>
      </c>
      <c r="G405" s="97">
        <f>'Publikime AL'!G533</f>
        <v>120.46819599999999</v>
      </c>
      <c r="H405" s="97">
        <f>'Publikime AL'!H533</f>
        <v>112.32055596999999</v>
      </c>
      <c r="I405" s="173">
        <f>'Publikime AL'!I533</f>
        <v>0</v>
      </c>
    </row>
    <row r="406" spans="1:9" ht="15.75" customHeight="1">
      <c r="A406" s="146">
        <v>23</v>
      </c>
      <c r="B406" s="97">
        <f>'Publikime AL'!B534</f>
        <v>0</v>
      </c>
      <c r="C406" s="97">
        <f>'Publikime AL'!C534</f>
        <v>0</v>
      </c>
      <c r="D406" s="97">
        <f>'Publikime AL'!D534</f>
        <v>83.599861200000021</v>
      </c>
      <c r="E406" s="97">
        <f>'Publikime AL'!E534</f>
        <v>85.247626859999997</v>
      </c>
      <c r="F406" s="97">
        <f>'Publikime AL'!F534</f>
        <v>0</v>
      </c>
      <c r="G406" s="97">
        <f>'Publikime AL'!G534</f>
        <v>118.15195708000002</v>
      </c>
      <c r="H406" s="97">
        <f>'Publikime AL'!H534</f>
        <v>0.82388276999999999</v>
      </c>
      <c r="I406" s="173">
        <f>'Publikime AL'!I534</f>
        <v>0</v>
      </c>
    </row>
    <row r="407" spans="1:9" ht="15.75" customHeight="1">
      <c r="A407" s="145">
        <v>24</v>
      </c>
      <c r="B407" s="174">
        <f>'Publikime AL'!B535</f>
        <v>0</v>
      </c>
      <c r="C407" s="174">
        <f>'Publikime AL'!C535</f>
        <v>0</v>
      </c>
      <c r="D407" s="174">
        <f>'Publikime AL'!D535</f>
        <v>1.5997472200000002</v>
      </c>
      <c r="E407" s="174">
        <f>'Publikime AL'!E535</f>
        <v>1.87768644</v>
      </c>
      <c r="F407" s="174">
        <f>'Publikime AL'!F535</f>
        <v>0</v>
      </c>
      <c r="G407" s="174">
        <f>'Publikime AL'!G535</f>
        <v>115.81975146999999</v>
      </c>
      <c r="H407" s="174">
        <f>'Publikime AL'!H535</f>
        <v>0</v>
      </c>
      <c r="I407" s="175">
        <f>'Publikime AL'!I535</f>
        <v>0</v>
      </c>
    </row>
    <row r="408" spans="1:9" ht="15.75" customHeight="1">
      <c r="A408" s="16"/>
      <c r="B408" s="12"/>
      <c r="C408" s="12"/>
      <c r="D408" s="12"/>
      <c r="E408" s="12"/>
      <c r="F408" s="12"/>
      <c r="G408" s="12"/>
      <c r="H408" s="7"/>
      <c r="I408" s="11"/>
    </row>
    <row r="409" spans="1:9" ht="15.75" customHeight="1">
      <c r="A409" s="16"/>
      <c r="B409" s="12"/>
      <c r="C409" s="12"/>
      <c r="D409" s="12"/>
      <c r="E409" s="12"/>
      <c r="F409" s="12"/>
      <c r="G409" s="12"/>
      <c r="H409" s="7"/>
      <c r="I409" s="11"/>
    </row>
    <row r="410" spans="1:9" ht="15.75" thickBot="1">
      <c r="A410" s="16"/>
      <c r="B410" s="12"/>
      <c r="C410" s="12"/>
      <c r="D410" s="12"/>
      <c r="E410" s="12"/>
      <c r="F410" s="12"/>
      <c r="G410" s="12"/>
      <c r="H410" s="7"/>
      <c r="I410" s="11"/>
    </row>
    <row r="411" spans="1:9" ht="15.75" customHeight="1" thickBot="1">
      <c r="A411" s="47" t="s">
        <v>348</v>
      </c>
      <c r="B411" s="183" t="s">
        <v>349</v>
      </c>
      <c r="C411" s="184"/>
      <c r="D411" s="184"/>
      <c r="E411" s="184"/>
      <c r="F411" s="184"/>
      <c r="G411" s="185"/>
      <c r="H411" s="182" t="s">
        <v>40</v>
      </c>
      <c r="I411" s="182"/>
    </row>
    <row r="412" spans="1:9" ht="15.75" customHeight="1">
      <c r="A412" s="68" t="s">
        <v>73</v>
      </c>
      <c r="B412" s="67" t="s">
        <v>72</v>
      </c>
      <c r="C412" s="67" t="s">
        <v>71</v>
      </c>
      <c r="D412" s="67" t="s">
        <v>70</v>
      </c>
      <c r="E412" s="67" t="s">
        <v>69</v>
      </c>
      <c r="F412" s="67" t="s">
        <v>68</v>
      </c>
      <c r="G412" s="67" t="s">
        <v>67</v>
      </c>
      <c r="H412" s="67" t="s">
        <v>66</v>
      </c>
      <c r="I412" s="66" t="s">
        <v>65</v>
      </c>
    </row>
    <row r="413" spans="1:9" ht="15.75" customHeight="1">
      <c r="A413" s="65" t="s">
        <v>64</v>
      </c>
      <c r="B413" s="64">
        <f t="shared" ref="B413:I413" si="1">SUM(B385:B408)</f>
        <v>555.73747051999987</v>
      </c>
      <c r="C413" s="64">
        <f t="shared" si="1"/>
        <v>0</v>
      </c>
      <c r="D413" s="64">
        <f t="shared" si="1"/>
        <v>836.09157382000024</v>
      </c>
      <c r="E413" s="64">
        <f t="shared" si="1"/>
        <v>1325.05266706</v>
      </c>
      <c r="F413" s="64">
        <f t="shared" si="1"/>
        <v>0</v>
      </c>
      <c r="G413" s="64">
        <f t="shared" si="1"/>
        <v>2099.9373937100004</v>
      </c>
      <c r="H413" s="64">
        <f t="shared" si="1"/>
        <v>1499.7363090199999</v>
      </c>
      <c r="I413" s="64">
        <f t="shared" si="1"/>
        <v>474.24956204999995</v>
      </c>
    </row>
    <row r="414" spans="1:9" ht="15.75" customHeight="1">
      <c r="A414" s="16"/>
      <c r="B414" s="12"/>
      <c r="C414" s="12"/>
      <c r="D414" s="12"/>
      <c r="E414" s="12"/>
      <c r="F414" s="12"/>
      <c r="G414" s="12"/>
      <c r="H414" s="7"/>
      <c r="I414" s="11"/>
    </row>
    <row r="415" spans="1:9" ht="15.75" thickBot="1">
      <c r="A415" s="16"/>
      <c r="B415" s="12"/>
      <c r="C415" s="12"/>
      <c r="D415" s="12"/>
      <c r="E415" s="12"/>
      <c r="F415" s="12"/>
      <c r="G415" s="12"/>
      <c r="H415" s="7"/>
      <c r="I415" s="11"/>
    </row>
    <row r="416" spans="1:9" ht="15.75" customHeight="1" thickBot="1">
      <c r="A416" s="47" t="s">
        <v>350</v>
      </c>
      <c r="B416" s="183" t="s">
        <v>351</v>
      </c>
      <c r="C416" s="184"/>
      <c r="D416" s="184"/>
      <c r="E416" s="184"/>
      <c r="F416" s="184"/>
      <c r="G416" s="185"/>
      <c r="H416" s="182" t="s">
        <v>58</v>
      </c>
      <c r="I416" s="182"/>
    </row>
    <row r="417" spans="1:9" ht="15.75" thickBot="1">
      <c r="A417" s="16"/>
      <c r="B417" s="12"/>
      <c r="C417" s="12"/>
      <c r="D417" s="12"/>
      <c r="E417" s="12"/>
      <c r="F417" s="12"/>
      <c r="G417" s="12"/>
      <c r="H417" s="7"/>
      <c r="I417" s="11"/>
    </row>
    <row r="418" spans="1:9" ht="15.75" thickBot="1">
      <c r="A418" s="47" t="s">
        <v>352</v>
      </c>
      <c r="B418" s="183" t="s">
        <v>353</v>
      </c>
      <c r="C418" s="184"/>
      <c r="D418" s="184"/>
      <c r="E418" s="184"/>
      <c r="F418" s="184"/>
      <c r="G418" s="185"/>
      <c r="H418" s="220" t="str">
        <f>'Publikime AL'!H545</f>
        <v>N/a*</v>
      </c>
      <c r="I418" s="221"/>
    </row>
    <row r="419" spans="1:9">
      <c r="A419" s="16"/>
      <c r="B419" s="12"/>
      <c r="C419" s="12"/>
      <c r="D419" s="12"/>
      <c r="E419" s="12"/>
      <c r="F419" s="12"/>
      <c r="G419" s="12"/>
      <c r="H419" s="25"/>
      <c r="I419" s="63"/>
    </row>
    <row r="420" spans="1:9" ht="15.75" thickBot="1">
      <c r="A420" s="16"/>
      <c r="B420" s="12"/>
      <c r="C420" s="12"/>
      <c r="D420" s="12"/>
      <c r="E420" s="12"/>
      <c r="F420" s="12"/>
      <c r="G420" s="12"/>
      <c r="H420" s="7"/>
      <c r="I420" s="6"/>
    </row>
    <row r="421" spans="1:9" ht="15.75" thickBot="1">
      <c r="A421" s="222" t="s">
        <v>354</v>
      </c>
      <c r="B421" s="223"/>
      <c r="C421" s="223"/>
      <c r="D421" s="223"/>
      <c r="E421" s="223"/>
      <c r="F421" s="223"/>
      <c r="G421" s="223"/>
      <c r="H421" s="223"/>
      <c r="I421" s="224"/>
    </row>
    <row r="422" spans="1:9" ht="15.75" customHeight="1" thickBot="1">
      <c r="A422" s="16"/>
      <c r="B422" s="12"/>
      <c r="C422" s="12"/>
      <c r="D422" s="12"/>
      <c r="E422" s="12"/>
      <c r="F422" s="12"/>
      <c r="G422" s="12"/>
      <c r="H422" s="7"/>
      <c r="I422" s="11"/>
    </row>
    <row r="423" spans="1:9" ht="15.75" customHeight="1" thickBot="1">
      <c r="A423" s="47" t="s">
        <v>355</v>
      </c>
      <c r="B423" s="180" t="s">
        <v>356</v>
      </c>
      <c r="C423" s="180"/>
      <c r="D423" s="180"/>
      <c r="E423" s="180"/>
      <c r="F423" s="180"/>
      <c r="G423" s="180"/>
      <c r="H423" s="180"/>
      <c r="I423" s="181"/>
    </row>
    <row r="424" spans="1:9" ht="15.75" customHeight="1">
      <c r="A424" s="16"/>
      <c r="B424" s="62"/>
      <c r="C424" s="62"/>
      <c r="D424" s="62"/>
      <c r="E424" s="62"/>
      <c r="F424" s="62"/>
      <c r="G424" s="62"/>
      <c r="H424" s="62"/>
      <c r="I424" s="52"/>
    </row>
    <row r="425" spans="1:9" ht="15.75" customHeight="1">
      <c r="A425" s="61" t="s">
        <v>271</v>
      </c>
      <c r="B425" s="60" t="s">
        <v>54</v>
      </c>
      <c r="C425" s="60" t="s">
        <v>53</v>
      </c>
      <c r="D425" s="60" t="s">
        <v>52</v>
      </c>
      <c r="E425" s="60" t="s">
        <v>51</v>
      </c>
      <c r="F425" s="60" t="s">
        <v>50</v>
      </c>
      <c r="G425" s="60" t="s">
        <v>49</v>
      </c>
      <c r="H425" s="59" t="s">
        <v>357</v>
      </c>
      <c r="I425" s="52"/>
    </row>
    <row r="426" spans="1:9" ht="15.75" customHeight="1">
      <c r="A426" s="58">
        <v>1</v>
      </c>
      <c r="B426" s="57">
        <f>'[1]W-1'!B16</f>
        <v>30</v>
      </c>
      <c r="C426" s="57">
        <f>'[1]W-1'!C16</f>
        <v>30</v>
      </c>
      <c r="D426" s="57">
        <f>'[1]W-1'!D16</f>
        <v>0</v>
      </c>
      <c r="E426" s="57">
        <f>'[1]W-1'!E16</f>
        <v>0</v>
      </c>
      <c r="F426" s="57">
        <f>'[1]W-1'!F16</f>
        <v>0</v>
      </c>
      <c r="G426" s="57">
        <f>'[1]W-1'!G16</f>
        <v>0</v>
      </c>
      <c r="H426" s="57">
        <f>'[1]W-1'!H16</f>
        <v>60</v>
      </c>
      <c r="I426" s="52"/>
    </row>
    <row r="427" spans="1:9" ht="15.75" customHeight="1">
      <c r="A427" s="58">
        <v>2</v>
      </c>
      <c r="B427" s="57">
        <f>'[1]W-1'!B17</f>
        <v>30</v>
      </c>
      <c r="C427" s="57">
        <f>'[1]W-1'!C17</f>
        <v>30</v>
      </c>
      <c r="D427" s="57">
        <f>'[1]W-1'!D17</f>
        <v>0</v>
      </c>
      <c r="E427" s="57">
        <f>'[1]W-1'!E17</f>
        <v>0</v>
      </c>
      <c r="F427" s="57">
        <f>'[1]W-1'!F17</f>
        <v>0</v>
      </c>
      <c r="G427" s="57">
        <f>'[1]W-1'!G17</f>
        <v>0</v>
      </c>
      <c r="H427" s="57">
        <f>'[1]W-1'!H17</f>
        <v>60</v>
      </c>
      <c r="I427" s="52"/>
    </row>
    <row r="428" spans="1:9" ht="15.75" customHeight="1">
      <c r="A428" s="58">
        <v>3</v>
      </c>
      <c r="B428" s="57">
        <f>'[1]W-1'!B18</f>
        <v>30</v>
      </c>
      <c r="C428" s="57">
        <f>'[1]W-1'!C18</f>
        <v>30</v>
      </c>
      <c r="D428" s="57">
        <f>'[1]W-1'!D18</f>
        <v>0</v>
      </c>
      <c r="E428" s="57">
        <f>'[1]W-1'!E18</f>
        <v>0</v>
      </c>
      <c r="F428" s="57">
        <f>'[1]W-1'!F18</f>
        <v>0</v>
      </c>
      <c r="G428" s="57">
        <f>'[1]W-1'!G18</f>
        <v>0</v>
      </c>
      <c r="H428" s="57">
        <f>'[1]W-1'!H18</f>
        <v>60</v>
      </c>
      <c r="I428" s="52"/>
    </row>
    <row r="429" spans="1:9" ht="15.75" customHeight="1">
      <c r="A429" s="58">
        <v>4</v>
      </c>
      <c r="B429" s="57">
        <f>'[1]W-1'!B19</f>
        <v>30</v>
      </c>
      <c r="C429" s="57">
        <f>'[1]W-1'!C19</f>
        <v>30</v>
      </c>
      <c r="D429" s="57">
        <f>'[1]W-1'!D19</f>
        <v>0</v>
      </c>
      <c r="E429" s="57">
        <f>'[1]W-1'!E19</f>
        <v>0</v>
      </c>
      <c r="F429" s="57">
        <f>'[1]W-1'!F19</f>
        <v>0</v>
      </c>
      <c r="G429" s="57">
        <f>'[1]W-1'!G19</f>
        <v>0</v>
      </c>
      <c r="H429" s="57">
        <f>'[1]W-1'!H19</f>
        <v>60</v>
      </c>
      <c r="I429" s="52"/>
    </row>
    <row r="430" spans="1:9" ht="15.75" customHeight="1">
      <c r="A430" s="58">
        <v>5</v>
      </c>
      <c r="B430" s="57">
        <f>'[1]W-1'!B20</f>
        <v>30</v>
      </c>
      <c r="C430" s="57">
        <f>'[1]W-1'!C20</f>
        <v>30</v>
      </c>
      <c r="D430" s="57">
        <f>'[1]W-1'!D20</f>
        <v>0</v>
      </c>
      <c r="E430" s="57">
        <f>'[1]W-1'!E20</f>
        <v>0</v>
      </c>
      <c r="F430" s="57">
        <f>'[1]W-1'!F20</f>
        <v>0</v>
      </c>
      <c r="G430" s="57">
        <f>'[1]W-1'!G20</f>
        <v>0</v>
      </c>
      <c r="H430" s="57">
        <f>'[1]W-1'!H20</f>
        <v>60</v>
      </c>
      <c r="I430" s="52"/>
    </row>
    <row r="431" spans="1:9" ht="15.75" customHeight="1">
      <c r="A431" s="58">
        <v>6</v>
      </c>
      <c r="B431" s="57">
        <f>'[1]W-1'!B21</f>
        <v>30</v>
      </c>
      <c r="C431" s="57">
        <f>'[1]W-1'!C21</f>
        <v>30</v>
      </c>
      <c r="D431" s="57">
        <f>'[1]W-1'!D21</f>
        <v>0</v>
      </c>
      <c r="E431" s="57">
        <f>'[1]W-1'!E21</f>
        <v>0</v>
      </c>
      <c r="F431" s="57">
        <f>'[1]W-1'!F21</f>
        <v>0</v>
      </c>
      <c r="G431" s="57">
        <f>'[1]W-1'!G21</f>
        <v>0</v>
      </c>
      <c r="H431" s="57">
        <f>'[1]W-1'!H21</f>
        <v>60</v>
      </c>
      <c r="I431" s="52"/>
    </row>
    <row r="432" spans="1:9" ht="15.75" customHeight="1">
      <c r="A432" s="58">
        <v>7</v>
      </c>
      <c r="B432" s="57">
        <f>'[1]W-1'!B22</f>
        <v>50</v>
      </c>
      <c r="C432" s="57">
        <f>'[1]W-1'!C22</f>
        <v>50</v>
      </c>
      <c r="D432" s="57">
        <f>'[1]W-1'!D22</f>
        <v>0</v>
      </c>
      <c r="E432" s="57">
        <f>'[1]W-1'!E22</f>
        <v>0</v>
      </c>
      <c r="F432" s="57">
        <f>'[1]W-1'!F22</f>
        <v>0</v>
      </c>
      <c r="G432" s="57">
        <f>'[1]W-1'!G22</f>
        <v>0</v>
      </c>
      <c r="H432" s="57">
        <f>'[1]W-1'!H22</f>
        <v>100</v>
      </c>
      <c r="I432" s="52"/>
    </row>
    <row r="433" spans="1:9" ht="15.75" customHeight="1">
      <c r="A433" s="58">
        <v>8</v>
      </c>
      <c r="B433" s="57">
        <f>'[1]W-1'!B23</f>
        <v>50</v>
      </c>
      <c r="C433" s="57">
        <f>'[1]W-1'!C23</f>
        <v>50</v>
      </c>
      <c r="D433" s="57">
        <f>'[1]W-1'!D23</f>
        <v>0</v>
      </c>
      <c r="E433" s="57">
        <f>'[1]W-1'!E23</f>
        <v>0</v>
      </c>
      <c r="F433" s="57">
        <f>'[1]W-1'!F23</f>
        <v>0</v>
      </c>
      <c r="G433" s="57">
        <f>'[1]W-1'!G23</f>
        <v>0</v>
      </c>
      <c r="H433" s="57">
        <f>'[1]W-1'!H23</f>
        <v>100</v>
      </c>
      <c r="I433" s="52"/>
    </row>
    <row r="434" spans="1:9" ht="15.75" customHeight="1">
      <c r="A434" s="58">
        <v>9</v>
      </c>
      <c r="B434" s="57">
        <f>'[1]W-1'!B24</f>
        <v>50</v>
      </c>
      <c r="C434" s="57">
        <f>'[1]W-1'!C24</f>
        <v>50</v>
      </c>
      <c r="D434" s="57">
        <f>'[1]W-1'!D24</f>
        <v>0</v>
      </c>
      <c r="E434" s="57">
        <f>'[1]W-1'!E24</f>
        <v>0</v>
      </c>
      <c r="F434" s="57">
        <f>'[1]W-1'!F24</f>
        <v>0</v>
      </c>
      <c r="G434" s="57">
        <f>'[1]W-1'!G24</f>
        <v>0</v>
      </c>
      <c r="H434" s="57">
        <f>'[1]W-1'!H24</f>
        <v>100</v>
      </c>
      <c r="I434" s="52"/>
    </row>
    <row r="435" spans="1:9" ht="15.75" customHeight="1">
      <c r="A435" s="58">
        <v>10</v>
      </c>
      <c r="B435" s="57">
        <f>'[1]W-1'!B25</f>
        <v>50</v>
      </c>
      <c r="C435" s="57">
        <f>'[1]W-1'!C25</f>
        <v>50</v>
      </c>
      <c r="D435" s="57">
        <f>'[1]W-1'!D25</f>
        <v>0</v>
      </c>
      <c r="E435" s="57">
        <f>'[1]W-1'!E25</f>
        <v>0</v>
      </c>
      <c r="F435" s="57">
        <f>'[1]W-1'!F25</f>
        <v>0</v>
      </c>
      <c r="G435" s="57">
        <f>'[1]W-1'!G25</f>
        <v>0</v>
      </c>
      <c r="H435" s="57">
        <f>'[1]W-1'!H25</f>
        <v>100</v>
      </c>
      <c r="I435" s="52"/>
    </row>
    <row r="436" spans="1:9" ht="15.75" customHeight="1">
      <c r="A436" s="58">
        <v>11</v>
      </c>
      <c r="B436" s="57">
        <f>'[1]W-1'!B26</f>
        <v>50</v>
      </c>
      <c r="C436" s="57">
        <f>'[1]W-1'!C26</f>
        <v>50</v>
      </c>
      <c r="D436" s="57">
        <f>'[1]W-1'!D26</f>
        <v>0</v>
      </c>
      <c r="E436" s="57">
        <f>'[1]W-1'!E26</f>
        <v>0</v>
      </c>
      <c r="F436" s="57">
        <f>'[1]W-1'!F26</f>
        <v>0</v>
      </c>
      <c r="G436" s="57">
        <f>'[1]W-1'!G26</f>
        <v>0</v>
      </c>
      <c r="H436" s="57">
        <f>'[1]W-1'!H26</f>
        <v>100</v>
      </c>
      <c r="I436" s="52"/>
    </row>
    <row r="437" spans="1:9" ht="15.75" customHeight="1">
      <c r="A437" s="58">
        <v>12</v>
      </c>
      <c r="B437" s="57">
        <f>'[1]W-1'!B27</f>
        <v>50</v>
      </c>
      <c r="C437" s="57">
        <f>'[1]W-1'!C27</f>
        <v>50</v>
      </c>
      <c r="D437" s="57">
        <f>'[1]W-1'!D27</f>
        <v>0</v>
      </c>
      <c r="E437" s="57">
        <f>'[1]W-1'!E27</f>
        <v>0</v>
      </c>
      <c r="F437" s="57">
        <f>'[1]W-1'!F27</f>
        <v>0</v>
      </c>
      <c r="G437" s="57">
        <f>'[1]W-1'!G27</f>
        <v>0</v>
      </c>
      <c r="H437" s="57">
        <f>'[1]W-1'!H27</f>
        <v>100</v>
      </c>
      <c r="I437" s="52"/>
    </row>
    <row r="438" spans="1:9" ht="15.75" customHeight="1">
      <c r="A438" s="58">
        <v>13</v>
      </c>
      <c r="B438" s="57">
        <f>'[1]W-1'!B28</f>
        <v>50</v>
      </c>
      <c r="C438" s="57">
        <f>'[1]W-1'!C28</f>
        <v>50</v>
      </c>
      <c r="D438" s="57">
        <f>'[1]W-1'!D28</f>
        <v>0</v>
      </c>
      <c r="E438" s="57">
        <f>'[1]W-1'!E28</f>
        <v>0</v>
      </c>
      <c r="F438" s="57">
        <f>'[1]W-1'!F28</f>
        <v>0</v>
      </c>
      <c r="G438" s="57">
        <f>'[1]W-1'!G28</f>
        <v>0</v>
      </c>
      <c r="H438" s="57">
        <f>'[1]W-1'!H28</f>
        <v>100</v>
      </c>
      <c r="I438" s="52"/>
    </row>
    <row r="439" spans="1:9" ht="15.75" customHeight="1">
      <c r="A439" s="58">
        <v>14</v>
      </c>
      <c r="B439" s="57">
        <f>'[1]W-1'!B29</f>
        <v>50</v>
      </c>
      <c r="C439" s="57">
        <f>'[1]W-1'!C29</f>
        <v>50</v>
      </c>
      <c r="D439" s="57">
        <f>'[1]W-1'!D29</f>
        <v>0</v>
      </c>
      <c r="E439" s="57">
        <f>'[1]W-1'!E29</f>
        <v>0</v>
      </c>
      <c r="F439" s="57">
        <f>'[1]W-1'!F29</f>
        <v>0</v>
      </c>
      <c r="G439" s="57">
        <f>'[1]W-1'!G29</f>
        <v>0</v>
      </c>
      <c r="H439" s="57">
        <f>'[1]W-1'!H29</f>
        <v>100</v>
      </c>
      <c r="I439" s="52"/>
    </row>
    <row r="440" spans="1:9" ht="15.75" customHeight="1">
      <c r="A440" s="58">
        <v>15</v>
      </c>
      <c r="B440" s="57">
        <f>'[1]W-1'!B30</f>
        <v>50</v>
      </c>
      <c r="C440" s="57">
        <f>'[1]W-1'!C30</f>
        <v>50</v>
      </c>
      <c r="D440" s="57">
        <f>'[1]W-1'!D30</f>
        <v>0</v>
      </c>
      <c r="E440" s="57">
        <f>'[1]W-1'!E30</f>
        <v>0</v>
      </c>
      <c r="F440" s="57">
        <f>'[1]W-1'!F30</f>
        <v>0</v>
      </c>
      <c r="G440" s="57">
        <f>'[1]W-1'!G30</f>
        <v>0</v>
      </c>
      <c r="H440" s="57">
        <f>'[1]W-1'!H30</f>
        <v>100</v>
      </c>
      <c r="I440" s="52"/>
    </row>
    <row r="441" spans="1:9" ht="15.75" customHeight="1">
      <c r="A441" s="58">
        <v>16</v>
      </c>
      <c r="B441" s="57">
        <f>'[1]W-1'!B31</f>
        <v>50</v>
      </c>
      <c r="C441" s="57">
        <f>'[1]W-1'!C31</f>
        <v>50</v>
      </c>
      <c r="D441" s="57">
        <f>'[1]W-1'!D31</f>
        <v>0</v>
      </c>
      <c r="E441" s="57">
        <f>'[1]W-1'!E31</f>
        <v>0</v>
      </c>
      <c r="F441" s="57">
        <f>'[1]W-1'!F31</f>
        <v>0</v>
      </c>
      <c r="G441" s="57">
        <f>'[1]W-1'!G31</f>
        <v>0</v>
      </c>
      <c r="H441" s="57">
        <f>'[1]W-1'!H31</f>
        <v>100</v>
      </c>
      <c r="I441" s="52"/>
    </row>
    <row r="442" spans="1:9" ht="15.75" customHeight="1">
      <c r="A442" s="58">
        <v>17</v>
      </c>
      <c r="B442" s="57">
        <f>'[1]W-1'!B32</f>
        <v>50</v>
      </c>
      <c r="C442" s="57">
        <f>'[1]W-1'!C32</f>
        <v>50</v>
      </c>
      <c r="D442" s="57">
        <f>'[1]W-1'!D32</f>
        <v>0</v>
      </c>
      <c r="E442" s="57">
        <f>'[1]W-1'!E32</f>
        <v>0</v>
      </c>
      <c r="F442" s="57">
        <f>'[1]W-1'!F32</f>
        <v>0</v>
      </c>
      <c r="G442" s="57">
        <f>'[1]W-1'!G32</f>
        <v>0</v>
      </c>
      <c r="H442" s="57">
        <f>'[1]W-1'!H32</f>
        <v>100</v>
      </c>
      <c r="I442" s="52"/>
    </row>
    <row r="443" spans="1:9" ht="15.75" customHeight="1">
      <c r="A443" s="58">
        <v>18</v>
      </c>
      <c r="B443" s="57">
        <f>'[1]W-1'!B33</f>
        <v>50</v>
      </c>
      <c r="C443" s="57">
        <f>'[1]W-1'!C33</f>
        <v>50</v>
      </c>
      <c r="D443" s="57">
        <f>'[1]W-1'!D33</f>
        <v>0</v>
      </c>
      <c r="E443" s="57">
        <f>'[1]W-1'!E33</f>
        <v>0</v>
      </c>
      <c r="F443" s="57">
        <f>'[1]W-1'!F33</f>
        <v>0</v>
      </c>
      <c r="G443" s="57">
        <f>'[1]W-1'!G33</f>
        <v>0</v>
      </c>
      <c r="H443" s="57">
        <f>'[1]W-1'!H33</f>
        <v>100</v>
      </c>
      <c r="I443" s="52"/>
    </row>
    <row r="444" spans="1:9" ht="15.75" customHeight="1">
      <c r="A444" s="58">
        <v>19</v>
      </c>
      <c r="B444" s="57">
        <f>'[1]W-1'!B34</f>
        <v>50</v>
      </c>
      <c r="C444" s="57">
        <f>'[1]W-1'!C34</f>
        <v>50</v>
      </c>
      <c r="D444" s="57">
        <f>'[1]W-1'!D34</f>
        <v>0</v>
      </c>
      <c r="E444" s="57">
        <f>'[1]W-1'!E34</f>
        <v>0</v>
      </c>
      <c r="F444" s="57">
        <f>'[1]W-1'!F34</f>
        <v>0</v>
      </c>
      <c r="G444" s="57">
        <f>'[1]W-1'!G34</f>
        <v>0</v>
      </c>
      <c r="H444" s="57">
        <f>'[1]W-1'!H34</f>
        <v>100</v>
      </c>
      <c r="I444" s="52"/>
    </row>
    <row r="445" spans="1:9" ht="15.75" customHeight="1">
      <c r="A445" s="58">
        <v>20</v>
      </c>
      <c r="B445" s="57">
        <f>'[1]W-1'!B35</f>
        <v>50</v>
      </c>
      <c r="C445" s="57">
        <f>'[1]W-1'!C35</f>
        <v>50</v>
      </c>
      <c r="D445" s="57">
        <f>'[1]W-1'!D35</f>
        <v>0</v>
      </c>
      <c r="E445" s="57">
        <f>'[1]W-1'!E35</f>
        <v>0</v>
      </c>
      <c r="F445" s="57">
        <f>'[1]W-1'!F35</f>
        <v>0</v>
      </c>
      <c r="G445" s="57">
        <f>'[1]W-1'!G35</f>
        <v>0</v>
      </c>
      <c r="H445" s="57">
        <f>'[1]W-1'!H35</f>
        <v>100</v>
      </c>
      <c r="I445" s="52"/>
    </row>
    <row r="446" spans="1:9" ht="15.75" customHeight="1">
      <c r="A446" s="58">
        <v>21</v>
      </c>
      <c r="B446" s="57">
        <f>'[1]W-1'!B36</f>
        <v>50</v>
      </c>
      <c r="C446" s="57">
        <f>'[1]W-1'!C36</f>
        <v>50</v>
      </c>
      <c r="D446" s="57">
        <f>'[1]W-1'!D36</f>
        <v>0</v>
      </c>
      <c r="E446" s="57">
        <f>'[1]W-1'!E36</f>
        <v>0</v>
      </c>
      <c r="F446" s="57">
        <f>'[1]W-1'!F36</f>
        <v>0</v>
      </c>
      <c r="G446" s="57">
        <f>'[1]W-1'!G36</f>
        <v>0</v>
      </c>
      <c r="H446" s="57">
        <f>'[1]W-1'!H36</f>
        <v>100</v>
      </c>
      <c r="I446" s="52"/>
    </row>
    <row r="447" spans="1:9" ht="15.75" customHeight="1">
      <c r="A447" s="58">
        <v>22</v>
      </c>
      <c r="B447" s="57">
        <f>'[1]W-1'!B37</f>
        <v>50</v>
      </c>
      <c r="C447" s="57">
        <f>'[1]W-1'!C37</f>
        <v>50</v>
      </c>
      <c r="D447" s="57">
        <f>'[1]W-1'!D37</f>
        <v>0</v>
      </c>
      <c r="E447" s="57">
        <f>'[1]W-1'!E37</f>
        <v>0</v>
      </c>
      <c r="F447" s="57">
        <f>'[1]W-1'!F37</f>
        <v>0</v>
      </c>
      <c r="G447" s="57">
        <f>'[1]W-1'!G37</f>
        <v>0</v>
      </c>
      <c r="H447" s="57">
        <f>'[1]W-1'!H37</f>
        <v>100</v>
      </c>
      <c r="I447" s="52"/>
    </row>
    <row r="448" spans="1:9" ht="15.75" customHeight="1">
      <c r="A448" s="58">
        <v>23</v>
      </c>
      <c r="B448" s="57">
        <f>'[1]W-1'!B38</f>
        <v>30</v>
      </c>
      <c r="C448" s="57">
        <f>'[1]W-1'!C38</f>
        <v>30</v>
      </c>
      <c r="D448" s="57">
        <f>'[1]W-1'!D38</f>
        <v>0</v>
      </c>
      <c r="E448" s="57">
        <f>'[1]W-1'!E38</f>
        <v>0</v>
      </c>
      <c r="F448" s="57">
        <f>'[1]W-1'!F38</f>
        <v>0</v>
      </c>
      <c r="G448" s="57">
        <f>'[1]W-1'!G38</f>
        <v>0</v>
      </c>
      <c r="H448" s="57">
        <f>'[1]W-1'!H38</f>
        <v>60</v>
      </c>
      <c r="I448" s="52"/>
    </row>
    <row r="449" spans="1:9" ht="15.75" customHeight="1">
      <c r="A449" s="58">
        <v>24</v>
      </c>
      <c r="B449" s="57">
        <f>'[1]W-1'!B39</f>
        <v>30</v>
      </c>
      <c r="C449" s="57">
        <f>'[1]W-1'!C39</f>
        <v>30</v>
      </c>
      <c r="D449" s="57">
        <f>'[1]W-1'!D39</f>
        <v>0</v>
      </c>
      <c r="E449" s="57">
        <f>'[1]W-1'!E39</f>
        <v>0</v>
      </c>
      <c r="F449" s="57">
        <f>'[1]W-1'!F39</f>
        <v>0</v>
      </c>
      <c r="G449" s="57">
        <f>'[1]W-1'!G39</f>
        <v>0</v>
      </c>
      <c r="H449" s="57">
        <f>'[1]W-1'!H39</f>
        <v>60</v>
      </c>
      <c r="I449" s="52"/>
    </row>
    <row r="450" spans="1:9" ht="15.75" customHeight="1">
      <c r="A450" s="55" t="s">
        <v>358</v>
      </c>
      <c r="B450" s="57">
        <f>'[1]W-1'!B40</f>
        <v>43.333333333333336</v>
      </c>
      <c r="C450" s="57">
        <f>'[1]W-1'!C40</f>
        <v>43.333333333333336</v>
      </c>
      <c r="D450" s="57">
        <f>'[1]W-1'!D40</f>
        <v>0</v>
      </c>
      <c r="E450" s="57">
        <f>'[1]W-1'!E40</f>
        <v>0</v>
      </c>
      <c r="F450" s="57">
        <f>'[1]W-1'!F40</f>
        <v>0</v>
      </c>
      <c r="G450" s="57">
        <f>'[1]W-1'!G40</f>
        <v>0</v>
      </c>
      <c r="H450" s="57">
        <f>'[1]W-1'!H40</f>
        <v>86.666666666666671</v>
      </c>
      <c r="I450" s="52"/>
    </row>
    <row r="451" spans="1:9" ht="15.75" thickBot="1">
      <c r="A451" s="16"/>
      <c r="B451" s="12"/>
      <c r="C451" s="12"/>
      <c r="D451" s="12"/>
      <c r="E451" s="12"/>
      <c r="F451" s="12"/>
      <c r="G451" s="12"/>
      <c r="H451" s="7"/>
      <c r="I451" s="11"/>
    </row>
    <row r="452" spans="1:9" ht="15.75" thickBot="1">
      <c r="A452" s="47" t="s">
        <v>359</v>
      </c>
      <c r="B452" s="217" t="s">
        <v>360</v>
      </c>
      <c r="C452" s="232"/>
      <c r="D452" s="232"/>
      <c r="E452" s="232"/>
      <c r="F452" s="232"/>
      <c r="G452" s="218"/>
      <c r="H452" s="219" t="s">
        <v>40</v>
      </c>
      <c r="I452" s="219"/>
    </row>
    <row r="453" spans="1:9" ht="15.75" thickBot="1">
      <c r="A453" s="16"/>
      <c r="B453" s="40"/>
      <c r="C453" s="12"/>
      <c r="D453" s="12"/>
      <c r="E453" s="12"/>
      <c r="F453" s="12"/>
      <c r="G453" s="12"/>
      <c r="H453" s="7"/>
      <c r="I453" s="11"/>
    </row>
    <row r="454" spans="1:9" ht="15.75" thickBot="1">
      <c r="A454" s="51" t="s">
        <v>359</v>
      </c>
      <c r="B454" s="200" t="s">
        <v>361</v>
      </c>
      <c r="C454" s="201"/>
      <c r="D454" s="201"/>
      <c r="E454" s="201"/>
      <c r="F454" s="201"/>
      <c r="G454" s="202"/>
      <c r="H454" s="49" t="s">
        <v>43</v>
      </c>
      <c r="I454" s="48" t="s">
        <v>42</v>
      </c>
    </row>
    <row r="455" spans="1:9" ht="15.75" thickBot="1">
      <c r="A455" s="50"/>
      <c r="B455" s="40"/>
      <c r="C455" s="12"/>
      <c r="D455" s="12"/>
      <c r="E455" s="12"/>
      <c r="F455" s="12"/>
      <c r="G455" s="12"/>
      <c r="H455" s="7"/>
      <c r="I455" s="11"/>
    </row>
    <row r="456" spans="1:9" ht="15.75" thickBot="1">
      <c r="A456" s="47" t="s">
        <v>359</v>
      </c>
      <c r="B456" s="200" t="s">
        <v>44</v>
      </c>
      <c r="C456" s="201"/>
      <c r="D456" s="201"/>
      <c r="E456" s="201"/>
      <c r="F456" s="201"/>
      <c r="G456" s="202"/>
      <c r="H456" s="49" t="s">
        <v>43</v>
      </c>
      <c r="I456" s="48" t="s">
        <v>42</v>
      </c>
    </row>
    <row r="457" spans="1:9" ht="15.75" thickBot="1">
      <c r="A457" s="16"/>
      <c r="B457" s="40"/>
      <c r="C457" s="12"/>
      <c r="D457" s="12"/>
      <c r="E457" s="12"/>
      <c r="F457" s="12"/>
      <c r="G457" s="12"/>
      <c r="H457" s="7"/>
      <c r="I457" s="11"/>
    </row>
    <row r="458" spans="1:9" ht="15.75" thickBot="1">
      <c r="A458" s="47" t="s">
        <v>359</v>
      </c>
      <c r="B458" s="200" t="s">
        <v>362</v>
      </c>
      <c r="C458" s="201"/>
      <c r="D458" s="201"/>
      <c r="E458" s="201"/>
      <c r="F458" s="201"/>
      <c r="G458" s="202"/>
      <c r="H458" s="217" t="s">
        <v>40</v>
      </c>
      <c r="I458" s="218"/>
    </row>
    <row r="459" spans="1:9" ht="15.75" thickBot="1">
      <c r="A459" s="16"/>
      <c r="B459" s="40"/>
      <c r="C459" s="12"/>
      <c r="D459" s="12"/>
      <c r="E459" s="12"/>
      <c r="F459" s="12"/>
      <c r="G459" s="12"/>
      <c r="H459" s="7"/>
      <c r="I459" s="11"/>
    </row>
    <row r="460" spans="1:9" ht="15.75" thickBot="1">
      <c r="A460" s="47" t="s">
        <v>359</v>
      </c>
      <c r="B460" s="192" t="s">
        <v>363</v>
      </c>
      <c r="C460" s="192"/>
      <c r="D460" s="192"/>
      <c r="E460" s="192"/>
      <c r="F460" s="192"/>
      <c r="G460" s="192"/>
      <c r="H460" s="192"/>
      <c r="I460" s="192"/>
    </row>
    <row r="461" spans="1:9">
      <c r="A461" s="16"/>
      <c r="B461" s="23"/>
      <c r="C461" s="23"/>
      <c r="D461" s="23"/>
      <c r="E461" s="23"/>
      <c r="F461" s="23"/>
      <c r="G461" s="23"/>
      <c r="H461" s="23"/>
      <c r="I461" s="22"/>
    </row>
    <row r="462" spans="1:9">
      <c r="A462" s="16"/>
      <c r="B462" s="23"/>
      <c r="C462" s="23"/>
      <c r="D462" s="23"/>
      <c r="E462" s="23"/>
      <c r="F462" s="23"/>
      <c r="G462" s="23"/>
      <c r="H462" s="23"/>
      <c r="I462" s="22"/>
    </row>
    <row r="463" spans="1:9">
      <c r="A463" s="16"/>
      <c r="B463" s="23"/>
      <c r="C463" s="23"/>
      <c r="D463" s="23"/>
      <c r="E463" s="23"/>
      <c r="F463" s="23"/>
      <c r="G463" s="23"/>
      <c r="H463" s="23"/>
      <c r="I463" s="22"/>
    </row>
    <row r="464" spans="1:9">
      <c r="A464" s="16"/>
      <c r="B464" s="23"/>
      <c r="C464" s="23"/>
      <c r="D464" s="23"/>
      <c r="E464" s="23"/>
      <c r="F464" s="23"/>
      <c r="G464" s="23"/>
      <c r="H464" s="23"/>
      <c r="I464" s="22"/>
    </row>
    <row r="465" spans="1:9">
      <c r="A465" s="16"/>
      <c r="B465" s="23"/>
      <c r="C465" s="23"/>
      <c r="D465" s="23"/>
      <c r="E465" s="23"/>
      <c r="F465" s="23"/>
      <c r="G465" s="23"/>
      <c r="H465" s="23"/>
      <c r="I465" s="22"/>
    </row>
    <row r="466" spans="1:9">
      <c r="A466" s="16"/>
      <c r="B466" s="23"/>
      <c r="C466" s="23"/>
      <c r="D466" s="23"/>
      <c r="E466" s="23"/>
      <c r="F466" s="23"/>
      <c r="G466" s="23"/>
      <c r="H466" s="23"/>
      <c r="I466" s="22"/>
    </row>
    <row r="467" spans="1:9">
      <c r="A467" s="16"/>
      <c r="B467" s="23"/>
      <c r="C467" s="23"/>
      <c r="D467" s="23"/>
      <c r="E467" s="23"/>
      <c r="F467" s="23"/>
      <c r="G467" s="23"/>
      <c r="H467" s="23"/>
      <c r="I467" s="22"/>
    </row>
    <row r="468" spans="1:9">
      <c r="A468" s="16"/>
      <c r="B468" s="23"/>
      <c r="C468" s="23"/>
      <c r="D468" s="23"/>
      <c r="E468" s="23"/>
      <c r="F468" s="23"/>
      <c r="G468" s="23"/>
      <c r="H468" s="23"/>
      <c r="I468" s="22"/>
    </row>
    <row r="469" spans="1:9">
      <c r="A469" s="16"/>
      <c r="B469" s="23"/>
      <c r="C469" s="23"/>
      <c r="D469" s="23"/>
      <c r="E469" s="23"/>
      <c r="F469" s="23"/>
      <c r="G469" s="23"/>
      <c r="H469" s="23"/>
      <c r="I469" s="22"/>
    </row>
    <row r="470" spans="1:9">
      <c r="A470" s="16"/>
      <c r="B470" s="23"/>
      <c r="C470" s="23"/>
      <c r="D470" s="23"/>
      <c r="E470" s="23"/>
      <c r="F470" s="23"/>
      <c r="G470" s="23"/>
      <c r="H470" s="23"/>
      <c r="I470" s="22"/>
    </row>
    <row r="471" spans="1:9">
      <c r="A471" s="16"/>
      <c r="B471" s="23"/>
      <c r="C471" s="23"/>
      <c r="D471" s="23"/>
      <c r="E471" s="23"/>
      <c r="F471" s="23"/>
      <c r="G471" s="23"/>
      <c r="H471" s="23"/>
      <c r="I471" s="22"/>
    </row>
    <row r="472" spans="1:9">
      <c r="A472" s="16"/>
      <c r="B472" s="23"/>
      <c r="C472" s="23"/>
      <c r="D472" s="23"/>
      <c r="E472" s="23"/>
      <c r="F472" s="23"/>
      <c r="G472" s="23"/>
      <c r="H472" s="23"/>
      <c r="I472" s="22"/>
    </row>
    <row r="473" spans="1:9">
      <c r="A473" s="16"/>
      <c r="B473" s="12"/>
      <c r="C473" s="12"/>
      <c r="D473" s="12"/>
      <c r="E473" s="12"/>
      <c r="F473" s="12"/>
      <c r="G473" s="12"/>
      <c r="H473" s="7"/>
      <c r="I473" s="11"/>
    </row>
    <row r="474" spans="1:9">
      <c r="A474" s="16"/>
      <c r="B474" s="12"/>
      <c r="C474" s="12"/>
      <c r="D474" s="12"/>
      <c r="E474" s="12"/>
      <c r="F474" s="12"/>
      <c r="G474" s="12"/>
      <c r="H474" s="7"/>
      <c r="I474" s="11"/>
    </row>
    <row r="475" spans="1:9" ht="15.75" thickBot="1">
      <c r="A475" s="16"/>
      <c r="B475" s="12"/>
      <c r="C475" s="12"/>
      <c r="D475" s="12"/>
      <c r="E475" s="12"/>
      <c r="F475" s="12"/>
      <c r="G475" s="12"/>
      <c r="H475" s="7"/>
      <c r="I475" s="11"/>
    </row>
    <row r="476" spans="1:9" ht="15.75" thickBot="1">
      <c r="A476" s="193" t="s">
        <v>364</v>
      </c>
      <c r="B476" s="194"/>
      <c r="C476" s="194"/>
      <c r="D476" s="194"/>
      <c r="E476" s="194"/>
      <c r="F476" s="194"/>
      <c r="G476" s="194"/>
      <c r="H476" s="194"/>
      <c r="I476" s="195"/>
    </row>
    <row r="477" spans="1:9" ht="15.75" thickBot="1">
      <c r="A477" s="16"/>
      <c r="B477" s="12"/>
      <c r="C477" s="12"/>
      <c r="D477" s="12"/>
      <c r="E477" s="12"/>
      <c r="F477" s="12"/>
      <c r="G477" s="12"/>
      <c r="H477" s="7"/>
      <c r="I477" s="11"/>
    </row>
    <row r="478" spans="1:9" ht="15.75" thickBot="1">
      <c r="A478" s="47" t="s">
        <v>365</v>
      </c>
      <c r="B478" s="191" t="s">
        <v>366</v>
      </c>
      <c r="C478" s="192"/>
      <c r="D478" s="192"/>
      <c r="E478" s="192"/>
      <c r="F478" s="192"/>
      <c r="G478" s="192"/>
      <c r="H478" s="192"/>
      <c r="I478" s="192"/>
    </row>
    <row r="479" spans="1:9">
      <c r="A479" s="16"/>
      <c r="B479" s="40"/>
      <c r="C479" s="12"/>
      <c r="D479" s="12"/>
      <c r="E479" s="12"/>
      <c r="F479" s="12"/>
      <c r="G479" s="12"/>
      <c r="H479" s="7"/>
      <c r="I479" s="11"/>
    </row>
    <row r="480" spans="1:9">
      <c r="A480" s="16"/>
      <c r="B480" s="12"/>
      <c r="C480" s="46" t="s">
        <v>367</v>
      </c>
      <c r="D480" s="45" t="s">
        <v>368</v>
      </c>
      <c r="E480" s="44" t="s">
        <v>369</v>
      </c>
      <c r="F480" s="12"/>
      <c r="G480" s="12"/>
      <c r="H480" s="7"/>
      <c r="I480" s="11"/>
    </row>
    <row r="481" spans="1:9">
      <c r="A481" s="16"/>
      <c r="B481" s="12"/>
      <c r="C481" s="43">
        <v>1</v>
      </c>
      <c r="D481" s="41">
        <f>'Publikime AL'!D608</f>
        <v>660</v>
      </c>
      <c r="E481" s="41">
        <f>'Publikime AL'!E608</f>
        <v>30</v>
      </c>
      <c r="F481" s="12"/>
      <c r="G481" s="12"/>
      <c r="H481" s="7"/>
      <c r="I481" s="11"/>
    </row>
    <row r="482" spans="1:9">
      <c r="A482" s="16"/>
      <c r="B482" s="12"/>
      <c r="C482" s="43">
        <v>2</v>
      </c>
      <c r="D482" s="41">
        <f>'Publikime AL'!D609</f>
        <v>600</v>
      </c>
      <c r="E482" s="41">
        <f>'Publikime AL'!E609</f>
        <v>28</v>
      </c>
      <c r="F482" s="12"/>
      <c r="G482" s="12"/>
      <c r="H482" s="7"/>
      <c r="I482" s="11"/>
    </row>
    <row r="483" spans="1:9">
      <c r="A483" s="16"/>
      <c r="B483" s="12"/>
      <c r="C483" s="43">
        <v>3</v>
      </c>
      <c r="D483" s="41">
        <f>'Publikime AL'!D610</f>
        <v>580</v>
      </c>
      <c r="E483" s="41">
        <f>'Publikime AL'!E610</f>
        <v>28</v>
      </c>
      <c r="F483" s="12"/>
      <c r="G483" s="12"/>
      <c r="H483" s="7"/>
      <c r="I483" s="11"/>
    </row>
    <row r="484" spans="1:9">
      <c r="A484" s="16"/>
      <c r="B484" s="12"/>
      <c r="C484" s="43">
        <v>4</v>
      </c>
      <c r="D484" s="41">
        <f>'Publikime AL'!D611</f>
        <v>570</v>
      </c>
      <c r="E484" s="41">
        <f>'Publikime AL'!E611</f>
        <v>28</v>
      </c>
      <c r="F484" s="12"/>
      <c r="G484" s="12"/>
      <c r="H484" s="7"/>
      <c r="I484" s="11"/>
    </row>
    <row r="485" spans="1:9">
      <c r="A485" s="16"/>
      <c r="B485" s="12"/>
      <c r="C485" s="43">
        <v>5</v>
      </c>
      <c r="D485" s="41">
        <f>'Publikime AL'!D612</f>
        <v>580</v>
      </c>
      <c r="E485" s="41">
        <f>'Publikime AL'!E612</f>
        <v>28</v>
      </c>
      <c r="F485" s="12"/>
      <c r="G485" s="12"/>
      <c r="H485" s="7"/>
      <c r="I485" s="11"/>
    </row>
    <row r="486" spans="1:9">
      <c r="A486" s="16"/>
      <c r="B486" s="12"/>
      <c r="C486" s="43">
        <v>6</v>
      </c>
      <c r="D486" s="41">
        <f>'Publikime AL'!D613</f>
        <v>640</v>
      </c>
      <c r="E486" s="41">
        <f>'Publikime AL'!E613</f>
        <v>28</v>
      </c>
      <c r="F486" s="12"/>
      <c r="G486" s="12"/>
      <c r="H486" s="7"/>
      <c r="I486" s="11"/>
    </row>
    <row r="487" spans="1:9">
      <c r="A487" s="16"/>
      <c r="B487" s="12"/>
      <c r="C487" s="43">
        <v>7</v>
      </c>
      <c r="D487" s="41">
        <f>'Publikime AL'!D614</f>
        <v>780</v>
      </c>
      <c r="E487" s="41">
        <f>'Publikime AL'!E614</f>
        <v>28</v>
      </c>
      <c r="F487" s="12"/>
      <c r="G487" s="12"/>
      <c r="H487" s="7"/>
      <c r="I487" s="11"/>
    </row>
    <row r="488" spans="1:9">
      <c r="A488" s="16"/>
      <c r="B488" s="12"/>
      <c r="C488" s="43">
        <v>8</v>
      </c>
      <c r="D488" s="41">
        <f>'Publikime AL'!D615</f>
        <v>970</v>
      </c>
      <c r="E488" s="41">
        <f>'Publikime AL'!E615</f>
        <v>30</v>
      </c>
      <c r="F488" s="12"/>
      <c r="G488" s="12"/>
      <c r="H488" s="7"/>
      <c r="I488" s="11"/>
    </row>
    <row r="489" spans="1:9">
      <c r="A489" s="16"/>
      <c r="B489" s="12"/>
      <c r="C489" s="43">
        <v>9</v>
      </c>
      <c r="D489" s="41">
        <f>'Publikime AL'!D616</f>
        <v>1120</v>
      </c>
      <c r="E489" s="41">
        <f>'Publikime AL'!E616</f>
        <v>32</v>
      </c>
      <c r="F489" s="12"/>
      <c r="G489" s="12"/>
      <c r="H489" s="7"/>
      <c r="I489" s="11"/>
    </row>
    <row r="490" spans="1:9">
      <c r="A490" s="16"/>
      <c r="B490" s="12"/>
      <c r="C490" s="43">
        <v>10</v>
      </c>
      <c r="D490" s="41">
        <f>'Publikime AL'!D617</f>
        <v>1160</v>
      </c>
      <c r="E490" s="41">
        <f>'Publikime AL'!E617</f>
        <v>35</v>
      </c>
      <c r="F490" s="12"/>
      <c r="G490" s="12"/>
      <c r="H490" s="7"/>
      <c r="I490" s="11"/>
    </row>
    <row r="491" spans="1:9">
      <c r="A491" s="16"/>
      <c r="B491" s="12"/>
      <c r="C491" s="43">
        <v>11</v>
      </c>
      <c r="D491" s="41">
        <f>'Publikime AL'!D618</f>
        <v>1150</v>
      </c>
      <c r="E491" s="41">
        <f>'Publikime AL'!E618</f>
        <v>35</v>
      </c>
      <c r="F491" s="12"/>
      <c r="G491" s="12"/>
      <c r="H491" s="7"/>
      <c r="I491" s="11"/>
    </row>
    <row r="492" spans="1:9">
      <c r="A492" s="16"/>
      <c r="B492" s="12"/>
      <c r="C492" s="43">
        <v>12</v>
      </c>
      <c r="D492" s="41">
        <f>'Publikime AL'!D619</f>
        <v>1190</v>
      </c>
      <c r="E492" s="41">
        <f>'Publikime AL'!E619</f>
        <v>35</v>
      </c>
      <c r="F492" s="12"/>
      <c r="G492" s="12"/>
      <c r="H492" s="7"/>
      <c r="I492" s="11"/>
    </row>
    <row r="493" spans="1:9">
      <c r="A493" s="16"/>
      <c r="B493" s="12"/>
      <c r="C493" s="43">
        <v>13</v>
      </c>
      <c r="D493" s="41">
        <f>'Publikime AL'!D620</f>
        <v>1190</v>
      </c>
      <c r="E493" s="41">
        <f>'Publikime AL'!E620</f>
        <v>32</v>
      </c>
      <c r="F493" s="12"/>
      <c r="G493" s="12"/>
      <c r="H493" s="7"/>
      <c r="I493" s="11"/>
    </row>
    <row r="494" spans="1:9">
      <c r="A494" s="16"/>
      <c r="B494" s="12"/>
      <c r="C494" s="43">
        <v>14</v>
      </c>
      <c r="D494" s="41">
        <f>'Publikime AL'!D621</f>
        <v>1210</v>
      </c>
      <c r="E494" s="41">
        <f>'Publikime AL'!E621</f>
        <v>30</v>
      </c>
      <c r="F494" s="12"/>
      <c r="G494" s="12"/>
      <c r="H494" s="7"/>
      <c r="I494" s="11"/>
    </row>
    <row r="495" spans="1:9">
      <c r="A495" s="16"/>
      <c r="B495" s="12"/>
      <c r="C495" s="43">
        <v>15</v>
      </c>
      <c r="D495" s="41">
        <f>'Publikime AL'!D622</f>
        <v>1180</v>
      </c>
      <c r="E495" s="41">
        <f>'Publikime AL'!E622</f>
        <v>30</v>
      </c>
      <c r="F495" s="12"/>
      <c r="G495" s="12"/>
      <c r="H495" s="7"/>
      <c r="I495" s="11"/>
    </row>
    <row r="496" spans="1:9">
      <c r="A496" s="16"/>
      <c r="B496" s="12"/>
      <c r="C496" s="43">
        <v>16</v>
      </c>
      <c r="D496" s="41">
        <f>'Publikime AL'!D623</f>
        <v>1190</v>
      </c>
      <c r="E496" s="41">
        <f>'Publikime AL'!E623</f>
        <v>30</v>
      </c>
      <c r="F496" s="12"/>
      <c r="G496" s="12"/>
      <c r="H496" s="7"/>
      <c r="I496" s="11"/>
    </row>
    <row r="497" spans="1:9">
      <c r="A497" s="16"/>
      <c r="B497" s="12"/>
      <c r="C497" s="43">
        <v>17</v>
      </c>
      <c r="D497" s="41">
        <f>'Publikime AL'!D624</f>
        <v>1250</v>
      </c>
      <c r="E497" s="41">
        <f>'Publikime AL'!E624</f>
        <v>30</v>
      </c>
      <c r="F497" s="12"/>
      <c r="G497" s="12"/>
      <c r="H497" s="7"/>
      <c r="I497" s="11"/>
    </row>
    <row r="498" spans="1:9">
      <c r="A498" s="16"/>
      <c r="B498" s="12"/>
      <c r="C498" s="43">
        <v>18</v>
      </c>
      <c r="D498" s="41">
        <f>'Publikime AL'!D625</f>
        <v>1300</v>
      </c>
      <c r="E498" s="41">
        <f>'Publikime AL'!E625</f>
        <v>32</v>
      </c>
      <c r="F498" s="12"/>
      <c r="G498" s="12"/>
      <c r="H498" s="7"/>
      <c r="I498" s="11"/>
    </row>
    <row r="499" spans="1:9">
      <c r="A499" s="16"/>
      <c r="B499" s="12"/>
      <c r="C499" s="43">
        <v>19</v>
      </c>
      <c r="D499" s="41">
        <f>'Publikime AL'!D626</f>
        <v>1300</v>
      </c>
      <c r="E499" s="41">
        <f>'Publikime AL'!E626</f>
        <v>35</v>
      </c>
      <c r="F499" s="12"/>
      <c r="G499" s="12"/>
      <c r="H499" s="7"/>
      <c r="I499" s="11"/>
    </row>
    <row r="500" spans="1:9">
      <c r="A500" s="16"/>
      <c r="B500" s="12"/>
      <c r="C500" s="43">
        <v>20</v>
      </c>
      <c r="D500" s="41">
        <f>'Publikime AL'!D627</f>
        <v>1270</v>
      </c>
      <c r="E500" s="41">
        <f>'Publikime AL'!E627</f>
        <v>35</v>
      </c>
      <c r="F500" s="12"/>
      <c r="G500" s="12"/>
      <c r="H500" s="7"/>
      <c r="I500" s="11"/>
    </row>
    <row r="501" spans="1:9">
      <c r="A501" s="16"/>
      <c r="B501" s="12"/>
      <c r="C501" s="43">
        <v>21</v>
      </c>
      <c r="D501" s="41">
        <f>'Publikime AL'!D628</f>
        <v>1230</v>
      </c>
      <c r="E501" s="41">
        <f>'Publikime AL'!E628</f>
        <v>38</v>
      </c>
      <c r="F501" s="12"/>
      <c r="G501" s="12"/>
      <c r="H501" s="7"/>
      <c r="I501" s="11"/>
    </row>
    <row r="502" spans="1:9">
      <c r="A502" s="16"/>
      <c r="B502" s="12"/>
      <c r="C502" s="43">
        <v>22</v>
      </c>
      <c r="D502" s="41">
        <f>'Publikime AL'!D629</f>
        <v>1140</v>
      </c>
      <c r="E502" s="41">
        <f>'Publikime AL'!E629</f>
        <v>32</v>
      </c>
      <c r="F502" s="12"/>
      <c r="G502" s="12"/>
      <c r="H502" s="7"/>
      <c r="I502" s="11"/>
    </row>
    <row r="503" spans="1:9">
      <c r="A503" s="16"/>
      <c r="B503" s="12"/>
      <c r="C503" s="43">
        <v>23</v>
      </c>
      <c r="D503" s="41">
        <f>'Publikime AL'!D630</f>
        <v>1010</v>
      </c>
      <c r="E503" s="41">
        <f>'Publikime AL'!E630</f>
        <v>25</v>
      </c>
      <c r="F503" s="12"/>
      <c r="G503" s="12"/>
      <c r="H503" s="7"/>
      <c r="I503" s="11"/>
    </row>
    <row r="504" spans="1:9">
      <c r="A504" s="16"/>
      <c r="B504" s="12"/>
      <c r="C504" s="43">
        <v>24</v>
      </c>
      <c r="D504" s="41">
        <f>'Publikime AL'!D631</f>
        <v>850</v>
      </c>
      <c r="E504" s="41">
        <f>'Publikime AL'!E631</f>
        <v>25</v>
      </c>
      <c r="F504" s="12"/>
      <c r="G504" s="12"/>
      <c r="H504" s="7"/>
      <c r="I504" s="11"/>
    </row>
    <row r="505" spans="1:9">
      <c r="A505" s="16"/>
      <c r="B505" s="12"/>
      <c r="C505" s="43">
        <v>25</v>
      </c>
      <c r="D505" s="41">
        <f>'Publikime AL'!D632</f>
        <v>660</v>
      </c>
      <c r="E505" s="41">
        <f>'Publikime AL'!E632</f>
        <v>30</v>
      </c>
      <c r="F505" s="12"/>
      <c r="G505" s="12"/>
      <c r="H505" s="7"/>
      <c r="I505" s="11"/>
    </row>
    <row r="506" spans="1:9">
      <c r="A506" s="16"/>
      <c r="B506" s="12"/>
      <c r="C506" s="43">
        <v>26</v>
      </c>
      <c r="D506" s="41">
        <f>'Publikime AL'!D633</f>
        <v>600</v>
      </c>
      <c r="E506" s="41">
        <f>'Publikime AL'!E633</f>
        <v>28</v>
      </c>
      <c r="F506" s="12"/>
      <c r="G506" s="12"/>
      <c r="H506" s="7"/>
      <c r="I506" s="11"/>
    </row>
    <row r="507" spans="1:9">
      <c r="A507" s="16"/>
      <c r="B507" s="12"/>
      <c r="C507" s="43">
        <v>27</v>
      </c>
      <c r="D507" s="41">
        <f>'Publikime AL'!D634</f>
        <v>580</v>
      </c>
      <c r="E507" s="41">
        <f>'Publikime AL'!E634</f>
        <v>28</v>
      </c>
      <c r="F507" s="12"/>
      <c r="G507" s="12"/>
      <c r="H507" s="7"/>
      <c r="I507" s="11"/>
    </row>
    <row r="508" spans="1:9">
      <c r="A508" s="16"/>
      <c r="B508" s="12"/>
      <c r="C508" s="43">
        <v>28</v>
      </c>
      <c r="D508" s="41">
        <f>'Publikime AL'!D635</f>
        <v>570</v>
      </c>
      <c r="E508" s="41">
        <f>'Publikime AL'!E635</f>
        <v>28</v>
      </c>
      <c r="F508" s="12"/>
      <c r="G508" s="12"/>
      <c r="H508" s="7"/>
      <c r="I508" s="11"/>
    </row>
    <row r="509" spans="1:9">
      <c r="A509" s="16"/>
      <c r="B509" s="12"/>
      <c r="C509" s="43">
        <v>29</v>
      </c>
      <c r="D509" s="41">
        <f>'Publikime AL'!D636</f>
        <v>580</v>
      </c>
      <c r="E509" s="41">
        <f>'Publikime AL'!E636</f>
        <v>28</v>
      </c>
      <c r="F509" s="12"/>
      <c r="G509" s="12"/>
      <c r="H509" s="7"/>
      <c r="I509" s="11"/>
    </row>
    <row r="510" spans="1:9">
      <c r="A510" s="16"/>
      <c r="B510" s="12"/>
      <c r="C510" s="43">
        <v>30</v>
      </c>
      <c r="D510" s="41">
        <f>'Publikime AL'!D637</f>
        <v>640</v>
      </c>
      <c r="E510" s="41">
        <f>'Publikime AL'!E637</f>
        <v>28</v>
      </c>
      <c r="F510" s="12"/>
      <c r="G510" s="12"/>
      <c r="H510" s="7"/>
      <c r="I510" s="11"/>
    </row>
    <row r="511" spans="1:9">
      <c r="A511" s="16"/>
      <c r="B511" s="12"/>
      <c r="C511" s="43">
        <v>31</v>
      </c>
      <c r="D511" s="41">
        <f>'Publikime AL'!D638</f>
        <v>780</v>
      </c>
      <c r="E511" s="41">
        <f>'Publikime AL'!E638</f>
        <v>28</v>
      </c>
      <c r="F511" s="12"/>
      <c r="G511" s="12"/>
      <c r="H511" s="7"/>
      <c r="I511" s="11"/>
    </row>
    <row r="512" spans="1:9">
      <c r="A512" s="16"/>
      <c r="B512" s="12"/>
      <c r="C512" s="43">
        <v>32</v>
      </c>
      <c r="D512" s="41">
        <f>'Publikime AL'!D639</f>
        <v>970</v>
      </c>
      <c r="E512" s="41">
        <f>'Publikime AL'!E639</f>
        <v>30</v>
      </c>
      <c r="F512" s="12"/>
      <c r="G512" s="12"/>
      <c r="H512" s="7"/>
      <c r="I512" s="11"/>
    </row>
    <row r="513" spans="1:9">
      <c r="A513" s="16"/>
      <c r="B513" s="12"/>
      <c r="C513" s="43">
        <v>33</v>
      </c>
      <c r="D513" s="41">
        <f>'Publikime AL'!D640</f>
        <v>1120</v>
      </c>
      <c r="E513" s="41">
        <f>'Publikime AL'!E640</f>
        <v>32</v>
      </c>
      <c r="F513" s="12"/>
      <c r="G513" s="12"/>
      <c r="H513" s="7"/>
      <c r="I513" s="11"/>
    </row>
    <row r="514" spans="1:9">
      <c r="A514" s="16"/>
      <c r="B514" s="12"/>
      <c r="C514" s="43">
        <v>34</v>
      </c>
      <c r="D514" s="41">
        <f>'Publikime AL'!D641</f>
        <v>1160</v>
      </c>
      <c r="E514" s="41">
        <f>'Publikime AL'!E641</f>
        <v>35</v>
      </c>
      <c r="F514" s="12"/>
      <c r="G514" s="12"/>
      <c r="H514" s="7"/>
      <c r="I514" s="11"/>
    </row>
    <row r="515" spans="1:9">
      <c r="A515" s="16"/>
      <c r="B515" s="12"/>
      <c r="C515" s="43">
        <v>35</v>
      </c>
      <c r="D515" s="41">
        <f>'Publikime AL'!D642</f>
        <v>1150</v>
      </c>
      <c r="E515" s="41">
        <f>'Publikime AL'!E642</f>
        <v>35</v>
      </c>
      <c r="F515" s="12"/>
      <c r="G515" s="12"/>
      <c r="H515" s="7"/>
      <c r="I515" s="11"/>
    </row>
    <row r="516" spans="1:9">
      <c r="A516" s="16"/>
      <c r="B516" s="12"/>
      <c r="C516" s="43">
        <v>36</v>
      </c>
      <c r="D516" s="41">
        <f>'Publikime AL'!D643</f>
        <v>1240</v>
      </c>
      <c r="E516" s="41">
        <f>'Publikime AL'!E643</f>
        <v>35</v>
      </c>
      <c r="F516" s="12"/>
      <c r="G516" s="12"/>
      <c r="H516" s="7"/>
      <c r="I516" s="11"/>
    </row>
    <row r="517" spans="1:9">
      <c r="A517" s="16"/>
      <c r="B517" s="12"/>
      <c r="C517" s="43">
        <v>37</v>
      </c>
      <c r="D517" s="41">
        <f>'Publikime AL'!D644</f>
        <v>1240</v>
      </c>
      <c r="E517" s="41">
        <f>'Publikime AL'!E644</f>
        <v>32</v>
      </c>
      <c r="F517" s="12"/>
      <c r="G517" s="12"/>
      <c r="H517" s="7"/>
      <c r="I517" s="11"/>
    </row>
    <row r="518" spans="1:9">
      <c r="A518" s="16"/>
      <c r="B518" s="12"/>
      <c r="C518" s="43">
        <v>38</v>
      </c>
      <c r="D518" s="41">
        <f>'Publikime AL'!D645</f>
        <v>1260</v>
      </c>
      <c r="E518" s="41">
        <f>'Publikime AL'!E645</f>
        <v>30</v>
      </c>
      <c r="F518" s="12"/>
      <c r="G518" s="12"/>
      <c r="H518" s="7"/>
      <c r="I518" s="11"/>
    </row>
    <row r="519" spans="1:9">
      <c r="A519" s="16"/>
      <c r="B519" s="12"/>
      <c r="C519" s="43">
        <v>39</v>
      </c>
      <c r="D519" s="41">
        <f>'Publikime AL'!D646</f>
        <v>1230</v>
      </c>
      <c r="E519" s="41">
        <f>'Publikime AL'!E646</f>
        <v>30</v>
      </c>
      <c r="F519" s="12"/>
      <c r="G519" s="12"/>
      <c r="H519" s="7"/>
      <c r="I519" s="11"/>
    </row>
    <row r="520" spans="1:9">
      <c r="A520" s="16"/>
      <c r="B520" s="12"/>
      <c r="C520" s="43">
        <v>40</v>
      </c>
      <c r="D520" s="41">
        <f>'Publikime AL'!D647</f>
        <v>1240</v>
      </c>
      <c r="E520" s="41">
        <f>'Publikime AL'!E647</f>
        <v>30</v>
      </c>
      <c r="F520" s="12"/>
      <c r="G520" s="12"/>
      <c r="H520" s="7"/>
      <c r="I520" s="11"/>
    </row>
    <row r="521" spans="1:9">
      <c r="A521" s="16"/>
      <c r="B521" s="12"/>
      <c r="C521" s="43">
        <v>41</v>
      </c>
      <c r="D521" s="41">
        <f>'Publikime AL'!D648</f>
        <v>1300</v>
      </c>
      <c r="E521" s="41">
        <f>'Publikime AL'!E648</f>
        <v>30</v>
      </c>
      <c r="F521" s="12"/>
      <c r="G521" s="12"/>
      <c r="H521" s="7"/>
      <c r="I521" s="11"/>
    </row>
    <row r="522" spans="1:9">
      <c r="A522" s="16"/>
      <c r="B522" s="12"/>
      <c r="C522" s="43">
        <v>42</v>
      </c>
      <c r="D522" s="41">
        <f>'Publikime AL'!D649</f>
        <v>1350</v>
      </c>
      <c r="E522" s="41">
        <f>'Publikime AL'!E649</f>
        <v>32</v>
      </c>
      <c r="F522" s="12"/>
      <c r="G522" s="12"/>
      <c r="H522" s="7"/>
      <c r="I522" s="11"/>
    </row>
    <row r="523" spans="1:9">
      <c r="A523" s="16"/>
      <c r="B523" s="12"/>
      <c r="C523" s="43">
        <v>43</v>
      </c>
      <c r="D523" s="41">
        <f>'Publikime AL'!D650</f>
        <v>1350</v>
      </c>
      <c r="E523" s="41">
        <f>'Publikime AL'!E650</f>
        <v>35</v>
      </c>
      <c r="F523" s="12"/>
      <c r="G523" s="12"/>
      <c r="H523" s="7"/>
      <c r="I523" s="11"/>
    </row>
    <row r="524" spans="1:9">
      <c r="A524" s="16"/>
      <c r="B524" s="12"/>
      <c r="C524" s="43">
        <v>44</v>
      </c>
      <c r="D524" s="41">
        <f>'Publikime AL'!D651</f>
        <v>1320</v>
      </c>
      <c r="E524" s="41">
        <f>'Publikime AL'!E651</f>
        <v>35</v>
      </c>
      <c r="F524" s="12"/>
      <c r="G524" s="12"/>
      <c r="H524" s="7"/>
      <c r="I524" s="11"/>
    </row>
    <row r="525" spans="1:9">
      <c r="A525" s="16"/>
      <c r="B525" s="12"/>
      <c r="C525" s="43">
        <v>45</v>
      </c>
      <c r="D525" s="41">
        <f>'Publikime AL'!D652</f>
        <v>1280</v>
      </c>
      <c r="E525" s="41">
        <f>'Publikime AL'!E652</f>
        <v>38</v>
      </c>
      <c r="F525" s="12"/>
      <c r="G525" s="12"/>
      <c r="H525" s="7"/>
      <c r="I525" s="11"/>
    </row>
    <row r="526" spans="1:9">
      <c r="A526" s="16"/>
      <c r="B526" s="12"/>
      <c r="C526" s="43">
        <v>46</v>
      </c>
      <c r="D526" s="41">
        <f>'Publikime AL'!D653</f>
        <v>1190</v>
      </c>
      <c r="E526" s="41">
        <f>'Publikime AL'!E653</f>
        <v>32</v>
      </c>
      <c r="F526" s="12"/>
      <c r="G526" s="12"/>
      <c r="H526" s="7"/>
      <c r="I526" s="11"/>
    </row>
    <row r="527" spans="1:9">
      <c r="A527" s="16"/>
      <c r="B527" s="12"/>
      <c r="C527" s="43">
        <v>47</v>
      </c>
      <c r="D527" s="41">
        <f>'Publikime AL'!D654</f>
        <v>1060</v>
      </c>
      <c r="E527" s="41">
        <f>'Publikime AL'!E654</f>
        <v>25</v>
      </c>
      <c r="F527" s="12"/>
      <c r="G527" s="12"/>
      <c r="H527" s="7"/>
      <c r="I527" s="11"/>
    </row>
    <row r="528" spans="1:9">
      <c r="A528" s="16"/>
      <c r="B528" s="12"/>
      <c r="C528" s="43">
        <v>48</v>
      </c>
      <c r="D528" s="41">
        <f>'Publikime AL'!D655</f>
        <v>900</v>
      </c>
      <c r="E528" s="41">
        <f>'Publikime AL'!E655</f>
        <v>25</v>
      </c>
      <c r="F528" s="12"/>
      <c r="G528" s="12"/>
      <c r="H528" s="7"/>
      <c r="I528" s="11"/>
    </row>
    <row r="529" spans="1:9">
      <c r="A529" s="16"/>
      <c r="B529" s="12"/>
      <c r="C529" s="43">
        <v>49</v>
      </c>
      <c r="D529" s="41">
        <f>'Publikime AL'!D656</f>
        <v>660</v>
      </c>
      <c r="E529" s="41">
        <f>'Publikime AL'!E656</f>
        <v>30</v>
      </c>
      <c r="F529" s="12"/>
      <c r="G529" s="12"/>
      <c r="H529" s="7"/>
      <c r="I529" s="11"/>
    </row>
    <row r="530" spans="1:9">
      <c r="A530" s="16"/>
      <c r="B530" s="12"/>
      <c r="C530" s="43">
        <v>50</v>
      </c>
      <c r="D530" s="41">
        <f>'Publikime AL'!D657</f>
        <v>600</v>
      </c>
      <c r="E530" s="41">
        <f>'Publikime AL'!E657</f>
        <v>28</v>
      </c>
      <c r="F530" s="12"/>
      <c r="G530" s="12"/>
      <c r="H530" s="7"/>
      <c r="I530" s="11"/>
    </row>
    <row r="531" spans="1:9">
      <c r="A531" s="16"/>
      <c r="B531" s="12"/>
      <c r="C531" s="43">
        <v>51</v>
      </c>
      <c r="D531" s="41">
        <f>'Publikime AL'!D658</f>
        <v>580</v>
      </c>
      <c r="E531" s="41">
        <f>'Publikime AL'!E658</f>
        <v>28</v>
      </c>
      <c r="F531" s="12"/>
      <c r="G531" s="12"/>
      <c r="H531" s="7"/>
      <c r="I531" s="11"/>
    </row>
    <row r="532" spans="1:9">
      <c r="A532" s="16"/>
      <c r="B532" s="12"/>
      <c r="C532" s="43">
        <v>52</v>
      </c>
      <c r="D532" s="41">
        <f>'Publikime AL'!D659</f>
        <v>570</v>
      </c>
      <c r="E532" s="41">
        <f>'Publikime AL'!E659</f>
        <v>28</v>
      </c>
      <c r="F532" s="12"/>
      <c r="G532" s="12"/>
      <c r="H532" s="7"/>
      <c r="I532" s="11"/>
    </row>
    <row r="533" spans="1:9">
      <c r="A533" s="16"/>
      <c r="B533" s="12"/>
      <c r="C533" s="43">
        <v>53</v>
      </c>
      <c r="D533" s="41">
        <f>'Publikime AL'!D660</f>
        <v>580</v>
      </c>
      <c r="E533" s="41">
        <f>'Publikime AL'!E660</f>
        <v>28</v>
      </c>
      <c r="F533" s="12"/>
      <c r="G533" s="12"/>
      <c r="H533" s="7"/>
      <c r="I533" s="11"/>
    </row>
    <row r="534" spans="1:9">
      <c r="A534" s="16"/>
      <c r="B534" s="12"/>
      <c r="C534" s="43">
        <v>54</v>
      </c>
      <c r="D534" s="41">
        <f>'Publikime AL'!D661</f>
        <v>640</v>
      </c>
      <c r="E534" s="41">
        <f>'Publikime AL'!E661</f>
        <v>28</v>
      </c>
      <c r="F534" s="12"/>
      <c r="G534" s="12"/>
      <c r="H534" s="7"/>
      <c r="I534" s="11"/>
    </row>
    <row r="535" spans="1:9">
      <c r="A535" s="16"/>
      <c r="B535" s="12"/>
      <c r="C535" s="43">
        <v>55</v>
      </c>
      <c r="D535" s="41">
        <f>'Publikime AL'!D662</f>
        <v>780</v>
      </c>
      <c r="E535" s="41">
        <f>'Publikime AL'!E662</f>
        <v>28</v>
      </c>
      <c r="F535" s="12"/>
      <c r="G535" s="12"/>
      <c r="H535" s="7"/>
      <c r="I535" s="11"/>
    </row>
    <row r="536" spans="1:9">
      <c r="A536" s="16"/>
      <c r="B536" s="12"/>
      <c r="C536" s="43">
        <v>56</v>
      </c>
      <c r="D536" s="41">
        <f>'Publikime AL'!D663</f>
        <v>970</v>
      </c>
      <c r="E536" s="41">
        <f>'Publikime AL'!E663</f>
        <v>30</v>
      </c>
      <c r="F536" s="12"/>
      <c r="G536" s="12"/>
      <c r="H536" s="7"/>
      <c r="I536" s="11"/>
    </row>
    <row r="537" spans="1:9">
      <c r="A537" s="16"/>
      <c r="B537" s="12"/>
      <c r="C537" s="43">
        <v>57</v>
      </c>
      <c r="D537" s="41">
        <f>'Publikime AL'!D664</f>
        <v>1120</v>
      </c>
      <c r="E537" s="41">
        <f>'Publikime AL'!E664</f>
        <v>32</v>
      </c>
      <c r="F537" s="12"/>
      <c r="G537" s="12"/>
      <c r="H537" s="7"/>
      <c r="I537" s="11"/>
    </row>
    <row r="538" spans="1:9">
      <c r="A538" s="16"/>
      <c r="B538" s="12"/>
      <c r="C538" s="43">
        <v>58</v>
      </c>
      <c r="D538" s="41">
        <f>'Publikime AL'!D665</f>
        <v>1160</v>
      </c>
      <c r="E538" s="41">
        <f>'Publikime AL'!E665</f>
        <v>35</v>
      </c>
      <c r="F538" s="12"/>
      <c r="G538" s="12"/>
      <c r="H538" s="7"/>
      <c r="I538" s="11"/>
    </row>
    <row r="539" spans="1:9">
      <c r="A539" s="16"/>
      <c r="B539" s="12"/>
      <c r="C539" s="43">
        <v>59</v>
      </c>
      <c r="D539" s="41">
        <f>'Publikime AL'!D666</f>
        <v>1150</v>
      </c>
      <c r="E539" s="41">
        <f>'Publikime AL'!E666</f>
        <v>35</v>
      </c>
      <c r="F539" s="12"/>
      <c r="G539" s="12"/>
      <c r="H539" s="7"/>
      <c r="I539" s="11"/>
    </row>
    <row r="540" spans="1:9">
      <c r="A540" s="16"/>
      <c r="B540" s="12"/>
      <c r="C540" s="43">
        <v>60</v>
      </c>
      <c r="D540" s="41">
        <f>'Publikime AL'!D667</f>
        <v>1240</v>
      </c>
      <c r="E540" s="41">
        <f>'Publikime AL'!E667</f>
        <v>35</v>
      </c>
      <c r="F540" s="12"/>
      <c r="G540" s="12"/>
      <c r="H540" s="7"/>
      <c r="I540" s="11"/>
    </row>
    <row r="541" spans="1:9">
      <c r="A541" s="16"/>
      <c r="B541" s="12"/>
      <c r="C541" s="43">
        <v>61</v>
      </c>
      <c r="D541" s="41">
        <f>'Publikime AL'!D668</f>
        <v>1240</v>
      </c>
      <c r="E541" s="41">
        <f>'Publikime AL'!E668</f>
        <v>32</v>
      </c>
      <c r="F541" s="12"/>
      <c r="G541" s="12"/>
      <c r="H541" s="7"/>
      <c r="I541" s="11"/>
    </row>
    <row r="542" spans="1:9">
      <c r="A542" s="16"/>
      <c r="B542" s="12"/>
      <c r="C542" s="43">
        <v>62</v>
      </c>
      <c r="D542" s="41">
        <f>'Publikime AL'!D669</f>
        <v>1260</v>
      </c>
      <c r="E542" s="41">
        <f>'Publikime AL'!E669</f>
        <v>30</v>
      </c>
      <c r="F542" s="12"/>
      <c r="G542" s="12"/>
      <c r="H542" s="7"/>
      <c r="I542" s="11"/>
    </row>
    <row r="543" spans="1:9">
      <c r="A543" s="16"/>
      <c r="B543" s="12"/>
      <c r="C543" s="43">
        <v>63</v>
      </c>
      <c r="D543" s="41">
        <f>'Publikime AL'!D670</f>
        <v>1230</v>
      </c>
      <c r="E543" s="41">
        <f>'Publikime AL'!E670</f>
        <v>30</v>
      </c>
      <c r="F543" s="12"/>
      <c r="G543" s="12"/>
      <c r="H543" s="7"/>
      <c r="I543" s="11"/>
    </row>
    <row r="544" spans="1:9">
      <c r="A544" s="16"/>
      <c r="B544" s="12"/>
      <c r="C544" s="43">
        <v>64</v>
      </c>
      <c r="D544" s="41">
        <f>'Publikime AL'!D671</f>
        <v>1240</v>
      </c>
      <c r="E544" s="41">
        <f>'Publikime AL'!E671</f>
        <v>30</v>
      </c>
      <c r="F544" s="12"/>
      <c r="G544" s="12"/>
      <c r="H544" s="7"/>
      <c r="I544" s="11"/>
    </row>
    <row r="545" spans="1:9">
      <c r="A545" s="16"/>
      <c r="B545" s="12"/>
      <c r="C545" s="43">
        <v>65</v>
      </c>
      <c r="D545" s="41">
        <f>'Publikime AL'!D672</f>
        <v>1300</v>
      </c>
      <c r="E545" s="41">
        <f>'Publikime AL'!E672</f>
        <v>30</v>
      </c>
      <c r="F545" s="12"/>
      <c r="G545" s="12"/>
      <c r="H545" s="7"/>
      <c r="I545" s="11"/>
    </row>
    <row r="546" spans="1:9">
      <c r="A546" s="16"/>
      <c r="B546" s="12"/>
      <c r="C546" s="43">
        <v>66</v>
      </c>
      <c r="D546" s="41">
        <f>'Publikime AL'!D673</f>
        <v>1350</v>
      </c>
      <c r="E546" s="41">
        <f>'Publikime AL'!E673</f>
        <v>32</v>
      </c>
      <c r="F546" s="12"/>
      <c r="G546" s="12"/>
      <c r="H546" s="7"/>
      <c r="I546" s="11"/>
    </row>
    <row r="547" spans="1:9">
      <c r="A547" s="16"/>
      <c r="B547" s="12"/>
      <c r="C547" s="43">
        <v>67</v>
      </c>
      <c r="D547" s="41">
        <f>'Publikime AL'!D674</f>
        <v>1350</v>
      </c>
      <c r="E547" s="41">
        <f>'Publikime AL'!E674</f>
        <v>35</v>
      </c>
      <c r="F547" s="12"/>
      <c r="G547" s="12"/>
      <c r="H547" s="7"/>
      <c r="I547" s="11"/>
    </row>
    <row r="548" spans="1:9">
      <c r="A548" s="16"/>
      <c r="B548" s="12"/>
      <c r="C548" s="43">
        <v>68</v>
      </c>
      <c r="D548" s="41">
        <f>'Publikime AL'!D675</f>
        <v>1320</v>
      </c>
      <c r="E548" s="41">
        <f>'Publikime AL'!E675</f>
        <v>35</v>
      </c>
      <c r="F548" s="12"/>
      <c r="G548" s="12"/>
      <c r="H548" s="7"/>
      <c r="I548" s="11"/>
    </row>
    <row r="549" spans="1:9">
      <c r="A549" s="16"/>
      <c r="B549" s="12"/>
      <c r="C549" s="43">
        <v>69</v>
      </c>
      <c r="D549" s="41">
        <f>'Publikime AL'!D676</f>
        <v>1280</v>
      </c>
      <c r="E549" s="41">
        <f>'Publikime AL'!E676</f>
        <v>38</v>
      </c>
      <c r="F549" s="12"/>
      <c r="G549" s="12"/>
      <c r="H549" s="7"/>
      <c r="I549" s="11"/>
    </row>
    <row r="550" spans="1:9">
      <c r="A550" s="16"/>
      <c r="B550" s="12"/>
      <c r="C550" s="43">
        <v>70</v>
      </c>
      <c r="D550" s="41">
        <f>'Publikime AL'!D677</f>
        <v>1190</v>
      </c>
      <c r="E550" s="41">
        <f>'Publikime AL'!E677</f>
        <v>32</v>
      </c>
      <c r="F550" s="12"/>
      <c r="G550" s="12"/>
      <c r="H550" s="7"/>
      <c r="I550" s="11"/>
    </row>
    <row r="551" spans="1:9">
      <c r="A551" s="16"/>
      <c r="B551" s="12"/>
      <c r="C551" s="43">
        <v>71</v>
      </c>
      <c r="D551" s="41">
        <f>'Publikime AL'!D678</f>
        <v>1060</v>
      </c>
      <c r="E551" s="41">
        <f>'Publikime AL'!E678</f>
        <v>25</v>
      </c>
      <c r="F551" s="12"/>
      <c r="G551" s="12"/>
      <c r="H551" s="7"/>
      <c r="I551" s="11"/>
    </row>
    <row r="552" spans="1:9">
      <c r="A552" s="16"/>
      <c r="B552" s="12"/>
      <c r="C552" s="43">
        <v>72</v>
      </c>
      <c r="D552" s="41">
        <f>'Publikime AL'!D679</f>
        <v>900</v>
      </c>
      <c r="E552" s="41">
        <f>'Publikime AL'!E679</f>
        <v>25</v>
      </c>
      <c r="F552" s="12"/>
      <c r="G552" s="12"/>
      <c r="H552" s="7"/>
      <c r="I552" s="11"/>
    </row>
    <row r="553" spans="1:9">
      <c r="A553" s="16"/>
      <c r="B553" s="12"/>
      <c r="C553" s="43">
        <v>73</v>
      </c>
      <c r="D553" s="41">
        <f>'Publikime AL'!D680</f>
        <v>660</v>
      </c>
      <c r="E553" s="41">
        <f>'Publikime AL'!E680</f>
        <v>30</v>
      </c>
      <c r="F553" s="12"/>
      <c r="G553" s="12"/>
      <c r="H553" s="7"/>
      <c r="I553" s="11"/>
    </row>
    <row r="554" spans="1:9">
      <c r="A554" s="16"/>
      <c r="B554" s="12"/>
      <c r="C554" s="43">
        <v>74</v>
      </c>
      <c r="D554" s="41">
        <f>'Publikime AL'!D681</f>
        <v>600</v>
      </c>
      <c r="E554" s="41">
        <f>'Publikime AL'!E681</f>
        <v>28</v>
      </c>
      <c r="F554" s="12"/>
      <c r="G554" s="12"/>
      <c r="H554" s="7"/>
      <c r="I554" s="11"/>
    </row>
    <row r="555" spans="1:9">
      <c r="A555" s="16"/>
      <c r="B555" s="12"/>
      <c r="C555" s="43">
        <v>75</v>
      </c>
      <c r="D555" s="41">
        <f>'Publikime AL'!D682</f>
        <v>580</v>
      </c>
      <c r="E555" s="41">
        <f>'Publikime AL'!E682</f>
        <v>28</v>
      </c>
      <c r="F555" s="12"/>
      <c r="G555" s="12"/>
      <c r="H555" s="7"/>
      <c r="I555" s="11"/>
    </row>
    <row r="556" spans="1:9">
      <c r="A556" s="16"/>
      <c r="B556" s="12"/>
      <c r="C556" s="43">
        <v>76</v>
      </c>
      <c r="D556" s="41">
        <f>'Publikime AL'!D683</f>
        <v>570</v>
      </c>
      <c r="E556" s="41">
        <f>'Publikime AL'!E683</f>
        <v>28</v>
      </c>
      <c r="F556" s="12"/>
      <c r="G556" s="12"/>
      <c r="H556" s="7"/>
      <c r="I556" s="11"/>
    </row>
    <row r="557" spans="1:9">
      <c r="A557" s="16"/>
      <c r="B557" s="12"/>
      <c r="C557" s="43">
        <v>77</v>
      </c>
      <c r="D557" s="41">
        <f>'Publikime AL'!D684</f>
        <v>580</v>
      </c>
      <c r="E557" s="41">
        <f>'Publikime AL'!E684</f>
        <v>28</v>
      </c>
      <c r="F557" s="12"/>
      <c r="G557" s="12"/>
      <c r="H557" s="7"/>
      <c r="I557" s="11"/>
    </row>
    <row r="558" spans="1:9">
      <c r="A558" s="16"/>
      <c r="B558" s="12"/>
      <c r="C558" s="43">
        <v>78</v>
      </c>
      <c r="D558" s="41">
        <f>'Publikime AL'!D685</f>
        <v>640</v>
      </c>
      <c r="E558" s="41">
        <f>'Publikime AL'!E685</f>
        <v>28</v>
      </c>
      <c r="F558" s="12"/>
      <c r="G558" s="12"/>
      <c r="H558" s="7"/>
      <c r="I558" s="11"/>
    </row>
    <row r="559" spans="1:9">
      <c r="A559" s="16"/>
      <c r="B559" s="12"/>
      <c r="C559" s="43">
        <v>79</v>
      </c>
      <c r="D559" s="41">
        <f>'Publikime AL'!D686</f>
        <v>780</v>
      </c>
      <c r="E559" s="41">
        <f>'Publikime AL'!E686</f>
        <v>28</v>
      </c>
      <c r="F559" s="12"/>
      <c r="G559" s="12"/>
      <c r="H559" s="7"/>
      <c r="I559" s="11"/>
    </row>
    <row r="560" spans="1:9">
      <c r="A560" s="16"/>
      <c r="B560" s="12"/>
      <c r="C560" s="43">
        <v>80</v>
      </c>
      <c r="D560" s="41">
        <f>'Publikime AL'!D687</f>
        <v>970</v>
      </c>
      <c r="E560" s="41">
        <f>'Publikime AL'!E687</f>
        <v>30</v>
      </c>
      <c r="F560" s="12"/>
      <c r="G560" s="12"/>
      <c r="H560" s="7"/>
      <c r="I560" s="11"/>
    </row>
    <row r="561" spans="1:9">
      <c r="A561" s="16"/>
      <c r="B561" s="12"/>
      <c r="C561" s="43">
        <v>81</v>
      </c>
      <c r="D561" s="41">
        <f>'Publikime AL'!D688</f>
        <v>1120</v>
      </c>
      <c r="E561" s="41">
        <f>'Publikime AL'!E688</f>
        <v>32</v>
      </c>
      <c r="F561" s="12"/>
      <c r="G561" s="12"/>
      <c r="H561" s="7"/>
      <c r="I561" s="11"/>
    </row>
    <row r="562" spans="1:9">
      <c r="A562" s="16"/>
      <c r="B562" s="12"/>
      <c r="C562" s="43">
        <v>82</v>
      </c>
      <c r="D562" s="41">
        <f>'Publikime AL'!D689</f>
        <v>1160</v>
      </c>
      <c r="E562" s="41">
        <f>'Publikime AL'!E689</f>
        <v>35</v>
      </c>
      <c r="F562" s="12"/>
      <c r="G562" s="12"/>
      <c r="H562" s="7"/>
      <c r="I562" s="11"/>
    </row>
    <row r="563" spans="1:9">
      <c r="A563" s="16"/>
      <c r="B563" s="12"/>
      <c r="C563" s="43">
        <v>83</v>
      </c>
      <c r="D563" s="41">
        <f>'Publikime AL'!D690</f>
        <v>1150</v>
      </c>
      <c r="E563" s="41">
        <f>'Publikime AL'!E690</f>
        <v>35</v>
      </c>
      <c r="F563" s="12"/>
      <c r="G563" s="12"/>
      <c r="H563" s="7"/>
      <c r="I563" s="11"/>
    </row>
    <row r="564" spans="1:9">
      <c r="A564" s="16"/>
      <c r="B564" s="12"/>
      <c r="C564" s="43">
        <v>84</v>
      </c>
      <c r="D564" s="41">
        <f>'Publikime AL'!D691</f>
        <v>1240</v>
      </c>
      <c r="E564" s="41">
        <f>'Publikime AL'!E691</f>
        <v>35</v>
      </c>
      <c r="F564" s="12"/>
      <c r="G564" s="12"/>
      <c r="H564" s="7"/>
      <c r="I564" s="11"/>
    </row>
    <row r="565" spans="1:9">
      <c r="A565" s="16"/>
      <c r="B565" s="12"/>
      <c r="C565" s="43">
        <v>85</v>
      </c>
      <c r="D565" s="41">
        <f>'Publikime AL'!D692</f>
        <v>1240</v>
      </c>
      <c r="E565" s="41">
        <f>'Publikime AL'!E692</f>
        <v>32</v>
      </c>
      <c r="F565" s="12"/>
      <c r="G565" s="12"/>
      <c r="H565" s="7"/>
      <c r="I565" s="11"/>
    </row>
    <row r="566" spans="1:9">
      <c r="A566" s="16"/>
      <c r="B566" s="12"/>
      <c r="C566" s="43">
        <v>86</v>
      </c>
      <c r="D566" s="41">
        <f>'Publikime AL'!D693</f>
        <v>1260</v>
      </c>
      <c r="E566" s="41">
        <f>'Publikime AL'!E693</f>
        <v>30</v>
      </c>
      <c r="F566" s="12"/>
      <c r="G566" s="12"/>
      <c r="H566" s="7"/>
      <c r="I566" s="11"/>
    </row>
    <row r="567" spans="1:9">
      <c r="A567" s="16"/>
      <c r="B567" s="12"/>
      <c r="C567" s="43">
        <v>87</v>
      </c>
      <c r="D567" s="41">
        <f>'Publikime AL'!D694</f>
        <v>1230</v>
      </c>
      <c r="E567" s="41">
        <f>'Publikime AL'!E694</f>
        <v>30</v>
      </c>
      <c r="F567" s="12"/>
      <c r="G567" s="12"/>
      <c r="H567" s="7"/>
      <c r="I567" s="11"/>
    </row>
    <row r="568" spans="1:9">
      <c r="A568" s="16"/>
      <c r="B568" s="12"/>
      <c r="C568" s="43">
        <v>88</v>
      </c>
      <c r="D568" s="41">
        <f>'Publikime AL'!D695</f>
        <v>1240</v>
      </c>
      <c r="E568" s="41">
        <f>'Publikime AL'!E695</f>
        <v>30</v>
      </c>
      <c r="F568" s="12"/>
      <c r="G568" s="12"/>
      <c r="H568" s="7"/>
      <c r="I568" s="11"/>
    </row>
    <row r="569" spans="1:9">
      <c r="A569" s="16"/>
      <c r="B569" s="12"/>
      <c r="C569" s="43">
        <v>89</v>
      </c>
      <c r="D569" s="41">
        <f>'Publikime AL'!D696</f>
        <v>1300</v>
      </c>
      <c r="E569" s="41">
        <f>'Publikime AL'!E696</f>
        <v>30</v>
      </c>
      <c r="F569" s="12"/>
      <c r="G569" s="12"/>
      <c r="H569" s="7"/>
      <c r="I569" s="11"/>
    </row>
    <row r="570" spans="1:9">
      <c r="A570" s="16"/>
      <c r="B570" s="12"/>
      <c r="C570" s="43">
        <v>90</v>
      </c>
      <c r="D570" s="41">
        <f>'Publikime AL'!D697</f>
        <v>1350</v>
      </c>
      <c r="E570" s="41">
        <f>'Publikime AL'!E697</f>
        <v>32</v>
      </c>
      <c r="F570" s="12"/>
      <c r="G570" s="12"/>
      <c r="H570" s="7"/>
      <c r="I570" s="11"/>
    </row>
    <row r="571" spans="1:9">
      <c r="A571" s="16"/>
      <c r="B571" s="12"/>
      <c r="C571" s="43">
        <v>91</v>
      </c>
      <c r="D571" s="41">
        <f>'Publikime AL'!D698</f>
        <v>1350</v>
      </c>
      <c r="E571" s="41">
        <f>'Publikime AL'!E698</f>
        <v>35</v>
      </c>
      <c r="F571" s="12"/>
      <c r="G571" s="12"/>
      <c r="H571" s="7"/>
      <c r="I571" s="11"/>
    </row>
    <row r="572" spans="1:9">
      <c r="A572" s="16"/>
      <c r="B572" s="12"/>
      <c r="C572" s="43">
        <v>92</v>
      </c>
      <c r="D572" s="41">
        <f>'Publikime AL'!D699</f>
        <v>1320</v>
      </c>
      <c r="E572" s="41">
        <f>'Publikime AL'!E699</f>
        <v>35</v>
      </c>
      <c r="F572" s="12"/>
      <c r="G572" s="12"/>
      <c r="H572" s="7"/>
      <c r="I572" s="11"/>
    </row>
    <row r="573" spans="1:9">
      <c r="A573" s="16"/>
      <c r="B573" s="12"/>
      <c r="C573" s="43">
        <v>93</v>
      </c>
      <c r="D573" s="41">
        <f>'Publikime AL'!D700</f>
        <v>1280</v>
      </c>
      <c r="E573" s="41">
        <f>'Publikime AL'!E700</f>
        <v>38</v>
      </c>
      <c r="F573" s="12"/>
      <c r="G573" s="12"/>
      <c r="H573" s="7"/>
      <c r="I573" s="11"/>
    </row>
    <row r="574" spans="1:9">
      <c r="A574" s="16"/>
      <c r="B574" s="12"/>
      <c r="C574" s="43">
        <v>94</v>
      </c>
      <c r="D574" s="41">
        <f>'Publikime AL'!D701</f>
        <v>1190</v>
      </c>
      <c r="E574" s="41">
        <f>'Publikime AL'!E701</f>
        <v>32</v>
      </c>
      <c r="F574" s="12"/>
      <c r="G574" s="12"/>
      <c r="H574" s="7"/>
      <c r="I574" s="11"/>
    </row>
    <row r="575" spans="1:9">
      <c r="A575" s="16"/>
      <c r="B575" s="12"/>
      <c r="C575" s="43">
        <v>95</v>
      </c>
      <c r="D575" s="41">
        <f>'Publikime AL'!D702</f>
        <v>1060</v>
      </c>
      <c r="E575" s="41">
        <f>'Publikime AL'!E702</f>
        <v>25</v>
      </c>
      <c r="F575" s="12"/>
      <c r="G575" s="12"/>
      <c r="H575" s="7"/>
      <c r="I575" s="11"/>
    </row>
    <row r="576" spans="1:9">
      <c r="A576" s="16"/>
      <c r="B576" s="12"/>
      <c r="C576" s="43">
        <v>96</v>
      </c>
      <c r="D576" s="41">
        <f>'Publikime AL'!D703</f>
        <v>900</v>
      </c>
      <c r="E576" s="41">
        <f>'Publikime AL'!E703</f>
        <v>25</v>
      </c>
      <c r="F576" s="12"/>
      <c r="G576" s="12"/>
      <c r="H576" s="7"/>
      <c r="I576" s="11"/>
    </row>
    <row r="577" spans="1:9">
      <c r="A577" s="16"/>
      <c r="B577" s="12"/>
      <c r="C577" s="43">
        <v>97</v>
      </c>
      <c r="D577" s="41">
        <f>'Publikime AL'!D704</f>
        <v>660</v>
      </c>
      <c r="E577" s="41">
        <f>'Publikime AL'!E704</f>
        <v>30</v>
      </c>
      <c r="F577" s="12"/>
      <c r="G577" s="12"/>
      <c r="H577" s="7"/>
      <c r="I577" s="11"/>
    </row>
    <row r="578" spans="1:9">
      <c r="A578" s="16"/>
      <c r="B578" s="12"/>
      <c r="C578" s="43">
        <v>98</v>
      </c>
      <c r="D578" s="41">
        <f>'Publikime AL'!D705</f>
        <v>600</v>
      </c>
      <c r="E578" s="41">
        <f>'Publikime AL'!E705</f>
        <v>28</v>
      </c>
      <c r="F578" s="12"/>
      <c r="G578" s="12"/>
      <c r="H578" s="7"/>
      <c r="I578" s="11"/>
    </row>
    <row r="579" spans="1:9">
      <c r="A579" s="16"/>
      <c r="B579" s="12"/>
      <c r="C579" s="43">
        <v>99</v>
      </c>
      <c r="D579" s="41">
        <f>'Publikime AL'!D706</f>
        <v>580</v>
      </c>
      <c r="E579" s="41">
        <f>'Publikime AL'!E706</f>
        <v>28</v>
      </c>
      <c r="F579" s="12"/>
      <c r="G579" s="12"/>
      <c r="H579" s="7"/>
      <c r="I579" s="11"/>
    </row>
    <row r="580" spans="1:9">
      <c r="A580" s="16"/>
      <c r="B580" s="12"/>
      <c r="C580" s="43">
        <v>100</v>
      </c>
      <c r="D580" s="41">
        <f>'Publikime AL'!D707</f>
        <v>570</v>
      </c>
      <c r="E580" s="41">
        <f>'Publikime AL'!E707</f>
        <v>28</v>
      </c>
      <c r="F580" s="12"/>
      <c r="G580" s="12"/>
      <c r="H580" s="7"/>
      <c r="I580" s="11"/>
    </row>
    <row r="581" spans="1:9">
      <c r="A581" s="16"/>
      <c r="B581" s="12"/>
      <c r="C581" s="43">
        <v>101</v>
      </c>
      <c r="D581" s="41">
        <f>'Publikime AL'!D708</f>
        <v>580</v>
      </c>
      <c r="E581" s="41">
        <f>'Publikime AL'!E708</f>
        <v>28</v>
      </c>
      <c r="F581" s="12"/>
      <c r="G581" s="12"/>
      <c r="H581" s="7"/>
      <c r="I581" s="11"/>
    </row>
    <row r="582" spans="1:9">
      <c r="A582" s="16"/>
      <c r="B582" s="12"/>
      <c r="C582" s="43">
        <v>102</v>
      </c>
      <c r="D582" s="41">
        <f>'Publikime AL'!D709</f>
        <v>640</v>
      </c>
      <c r="E582" s="41">
        <f>'Publikime AL'!E709</f>
        <v>28</v>
      </c>
      <c r="F582" s="12"/>
      <c r="G582" s="12"/>
      <c r="H582" s="7"/>
      <c r="I582" s="11"/>
    </row>
    <row r="583" spans="1:9">
      <c r="A583" s="16"/>
      <c r="B583" s="12"/>
      <c r="C583" s="43">
        <v>103</v>
      </c>
      <c r="D583" s="41">
        <f>'Publikime AL'!D710</f>
        <v>780</v>
      </c>
      <c r="E583" s="41">
        <f>'Publikime AL'!E710</f>
        <v>28</v>
      </c>
      <c r="F583" s="12"/>
      <c r="G583" s="12"/>
      <c r="H583" s="7"/>
      <c r="I583" s="11"/>
    </row>
    <row r="584" spans="1:9">
      <c r="A584" s="16"/>
      <c r="B584" s="12"/>
      <c r="C584" s="43">
        <v>104</v>
      </c>
      <c r="D584" s="41">
        <f>'Publikime AL'!D711</f>
        <v>970</v>
      </c>
      <c r="E584" s="41">
        <f>'Publikime AL'!E711</f>
        <v>30</v>
      </c>
      <c r="F584" s="12"/>
      <c r="G584" s="12"/>
      <c r="H584" s="7"/>
      <c r="I584" s="11"/>
    </row>
    <row r="585" spans="1:9">
      <c r="A585" s="16"/>
      <c r="B585" s="12"/>
      <c r="C585" s="43">
        <v>105</v>
      </c>
      <c r="D585" s="41">
        <f>'Publikime AL'!D712</f>
        <v>1120</v>
      </c>
      <c r="E585" s="41">
        <f>'Publikime AL'!E712</f>
        <v>32</v>
      </c>
      <c r="F585" s="12"/>
      <c r="G585" s="12"/>
      <c r="H585" s="7"/>
      <c r="I585" s="11"/>
    </row>
    <row r="586" spans="1:9">
      <c r="A586" s="16"/>
      <c r="B586" s="12"/>
      <c r="C586" s="43">
        <v>106</v>
      </c>
      <c r="D586" s="41">
        <f>'Publikime AL'!D713</f>
        <v>1160</v>
      </c>
      <c r="E586" s="41">
        <f>'Publikime AL'!E713</f>
        <v>35</v>
      </c>
      <c r="F586" s="12"/>
      <c r="G586" s="12"/>
      <c r="H586" s="7"/>
      <c r="I586" s="11"/>
    </row>
    <row r="587" spans="1:9">
      <c r="A587" s="16"/>
      <c r="B587" s="12"/>
      <c r="C587" s="43">
        <v>107</v>
      </c>
      <c r="D587" s="41">
        <f>'Publikime AL'!D714</f>
        <v>1150</v>
      </c>
      <c r="E587" s="41">
        <f>'Publikime AL'!E714</f>
        <v>35</v>
      </c>
      <c r="F587" s="12"/>
      <c r="G587" s="12"/>
      <c r="H587" s="7"/>
      <c r="I587" s="11"/>
    </row>
    <row r="588" spans="1:9">
      <c r="A588" s="16"/>
      <c r="B588" s="12"/>
      <c r="C588" s="43">
        <v>108</v>
      </c>
      <c r="D588" s="41">
        <f>'Publikime AL'!D715</f>
        <v>1240</v>
      </c>
      <c r="E588" s="41">
        <f>'Publikime AL'!E715</f>
        <v>35</v>
      </c>
      <c r="F588" s="12"/>
      <c r="G588" s="12"/>
      <c r="H588" s="7"/>
      <c r="I588" s="11"/>
    </row>
    <row r="589" spans="1:9">
      <c r="A589" s="16"/>
      <c r="B589" s="12"/>
      <c r="C589" s="43">
        <v>109</v>
      </c>
      <c r="D589" s="41">
        <f>'Publikime AL'!D716</f>
        <v>1240</v>
      </c>
      <c r="E589" s="41">
        <f>'Publikime AL'!E716</f>
        <v>32</v>
      </c>
      <c r="F589" s="12"/>
      <c r="G589" s="12"/>
      <c r="H589" s="7"/>
      <c r="I589" s="11"/>
    </row>
    <row r="590" spans="1:9">
      <c r="A590" s="16"/>
      <c r="B590" s="12"/>
      <c r="C590" s="43">
        <v>110</v>
      </c>
      <c r="D590" s="41">
        <f>'Publikime AL'!D717</f>
        <v>1260</v>
      </c>
      <c r="E590" s="41">
        <f>'Publikime AL'!E717</f>
        <v>30</v>
      </c>
      <c r="F590" s="12"/>
      <c r="G590" s="12"/>
      <c r="H590" s="7"/>
      <c r="I590" s="11"/>
    </row>
    <row r="591" spans="1:9">
      <c r="A591" s="16"/>
      <c r="B591" s="12"/>
      <c r="C591" s="43">
        <v>111</v>
      </c>
      <c r="D591" s="41">
        <f>'Publikime AL'!D718</f>
        <v>1230</v>
      </c>
      <c r="E591" s="41">
        <f>'Publikime AL'!E718</f>
        <v>30</v>
      </c>
      <c r="F591" s="12"/>
      <c r="G591" s="12"/>
      <c r="H591" s="7"/>
      <c r="I591" s="11"/>
    </row>
    <row r="592" spans="1:9">
      <c r="A592" s="16"/>
      <c r="B592" s="12"/>
      <c r="C592" s="43">
        <v>112</v>
      </c>
      <c r="D592" s="41">
        <f>'Publikime AL'!D719</f>
        <v>1240</v>
      </c>
      <c r="E592" s="41">
        <f>'Publikime AL'!E719</f>
        <v>30</v>
      </c>
      <c r="F592" s="12"/>
      <c r="G592" s="12"/>
      <c r="H592" s="7"/>
      <c r="I592" s="11"/>
    </row>
    <row r="593" spans="1:9">
      <c r="A593" s="16"/>
      <c r="B593" s="12"/>
      <c r="C593" s="43">
        <v>113</v>
      </c>
      <c r="D593" s="41">
        <f>'Publikime AL'!D720</f>
        <v>1300</v>
      </c>
      <c r="E593" s="41">
        <f>'Publikime AL'!E720</f>
        <v>30</v>
      </c>
      <c r="F593" s="12"/>
      <c r="G593" s="12"/>
      <c r="H593" s="7"/>
      <c r="I593" s="11"/>
    </row>
    <row r="594" spans="1:9">
      <c r="A594" s="16"/>
      <c r="B594" s="12"/>
      <c r="C594" s="43">
        <v>114</v>
      </c>
      <c r="D594" s="41">
        <f>'Publikime AL'!D721</f>
        <v>1350</v>
      </c>
      <c r="E594" s="41">
        <f>'Publikime AL'!E721</f>
        <v>32</v>
      </c>
      <c r="F594" s="12"/>
      <c r="G594" s="12"/>
      <c r="H594" s="7"/>
      <c r="I594" s="11"/>
    </row>
    <row r="595" spans="1:9">
      <c r="A595" s="16"/>
      <c r="B595" s="12"/>
      <c r="C595" s="43">
        <v>115</v>
      </c>
      <c r="D595" s="41">
        <f>'Publikime AL'!D722</f>
        <v>1350</v>
      </c>
      <c r="E595" s="41">
        <f>'Publikime AL'!E722</f>
        <v>35</v>
      </c>
      <c r="F595" s="12"/>
      <c r="G595" s="12"/>
      <c r="H595" s="7"/>
      <c r="I595" s="11"/>
    </row>
    <row r="596" spans="1:9">
      <c r="A596" s="16"/>
      <c r="B596" s="12"/>
      <c r="C596" s="43">
        <v>116</v>
      </c>
      <c r="D596" s="41">
        <f>'Publikime AL'!D723</f>
        <v>1320</v>
      </c>
      <c r="E596" s="41">
        <f>'Publikime AL'!E723</f>
        <v>35</v>
      </c>
      <c r="F596" s="12"/>
      <c r="G596" s="12"/>
      <c r="H596" s="7"/>
      <c r="I596" s="11"/>
    </row>
    <row r="597" spans="1:9">
      <c r="A597" s="16"/>
      <c r="B597" s="12"/>
      <c r="C597" s="43">
        <v>117</v>
      </c>
      <c r="D597" s="41">
        <f>'Publikime AL'!D724</f>
        <v>1280</v>
      </c>
      <c r="E597" s="41">
        <f>'Publikime AL'!E724</f>
        <v>38</v>
      </c>
      <c r="F597" s="12"/>
      <c r="G597" s="12"/>
      <c r="H597" s="7"/>
      <c r="I597" s="11"/>
    </row>
    <row r="598" spans="1:9">
      <c r="A598" s="16"/>
      <c r="B598" s="12"/>
      <c r="C598" s="43">
        <v>118</v>
      </c>
      <c r="D598" s="41">
        <f>'Publikime AL'!D725</f>
        <v>1190</v>
      </c>
      <c r="E598" s="41">
        <f>'Publikime AL'!E725</f>
        <v>32</v>
      </c>
      <c r="F598" s="12"/>
      <c r="G598" s="12"/>
      <c r="H598" s="7"/>
      <c r="I598" s="11"/>
    </row>
    <row r="599" spans="1:9">
      <c r="A599" s="16"/>
      <c r="B599" s="12"/>
      <c r="C599" s="43">
        <v>119</v>
      </c>
      <c r="D599" s="41">
        <f>'Publikime AL'!D726</f>
        <v>1060</v>
      </c>
      <c r="E599" s="41">
        <f>'Publikime AL'!E726</f>
        <v>25</v>
      </c>
      <c r="F599" s="12"/>
      <c r="G599" s="12"/>
      <c r="H599" s="7"/>
      <c r="I599" s="11"/>
    </row>
    <row r="600" spans="1:9">
      <c r="A600" s="16"/>
      <c r="B600" s="12"/>
      <c r="C600" s="43">
        <v>120</v>
      </c>
      <c r="D600" s="41">
        <f>'Publikime AL'!D727</f>
        <v>900</v>
      </c>
      <c r="E600" s="41">
        <f>'Publikime AL'!E727</f>
        <v>25</v>
      </c>
      <c r="F600" s="12"/>
      <c r="G600" s="12"/>
      <c r="H600" s="7"/>
      <c r="I600" s="11"/>
    </row>
    <row r="601" spans="1:9">
      <c r="A601" s="16"/>
      <c r="B601" s="12"/>
      <c r="C601" s="43">
        <v>121</v>
      </c>
      <c r="D601" s="41">
        <f>'Publikime AL'!D728</f>
        <v>660</v>
      </c>
      <c r="E601" s="41">
        <f>'Publikime AL'!E728</f>
        <v>30</v>
      </c>
      <c r="F601" s="12"/>
      <c r="G601" s="12"/>
      <c r="H601" s="7"/>
      <c r="I601" s="11"/>
    </row>
    <row r="602" spans="1:9">
      <c r="A602" s="16"/>
      <c r="B602" s="12"/>
      <c r="C602" s="43">
        <v>122</v>
      </c>
      <c r="D602" s="41">
        <f>'Publikime AL'!D729</f>
        <v>600</v>
      </c>
      <c r="E602" s="41">
        <f>'Publikime AL'!E729</f>
        <v>28</v>
      </c>
      <c r="F602" s="12"/>
      <c r="G602" s="12"/>
      <c r="H602" s="7"/>
      <c r="I602" s="11"/>
    </row>
    <row r="603" spans="1:9">
      <c r="A603" s="16"/>
      <c r="B603" s="12"/>
      <c r="C603" s="43">
        <v>123</v>
      </c>
      <c r="D603" s="41">
        <f>'Publikime AL'!D730</f>
        <v>580</v>
      </c>
      <c r="E603" s="41">
        <f>'Publikime AL'!E730</f>
        <v>28</v>
      </c>
      <c r="F603" s="12"/>
      <c r="G603" s="12"/>
      <c r="H603" s="7"/>
      <c r="I603" s="11"/>
    </row>
    <row r="604" spans="1:9">
      <c r="A604" s="16"/>
      <c r="B604" s="12"/>
      <c r="C604" s="43">
        <v>124</v>
      </c>
      <c r="D604" s="41">
        <f>'Publikime AL'!D731</f>
        <v>570</v>
      </c>
      <c r="E604" s="41">
        <f>'Publikime AL'!E731</f>
        <v>28</v>
      </c>
      <c r="F604" s="12"/>
      <c r="G604" s="12"/>
      <c r="H604" s="7"/>
      <c r="I604" s="11"/>
    </row>
    <row r="605" spans="1:9">
      <c r="A605" s="16"/>
      <c r="B605" s="12"/>
      <c r="C605" s="43">
        <v>125</v>
      </c>
      <c r="D605" s="41">
        <f>'Publikime AL'!D732</f>
        <v>580</v>
      </c>
      <c r="E605" s="41">
        <f>'Publikime AL'!E732</f>
        <v>28</v>
      </c>
      <c r="F605" s="12"/>
      <c r="G605" s="12"/>
      <c r="H605" s="7"/>
      <c r="I605" s="11"/>
    </row>
    <row r="606" spans="1:9">
      <c r="A606" s="16"/>
      <c r="B606" s="12"/>
      <c r="C606" s="43">
        <v>126</v>
      </c>
      <c r="D606" s="41">
        <f>'Publikime AL'!D733</f>
        <v>640</v>
      </c>
      <c r="E606" s="41">
        <f>'Publikime AL'!E733</f>
        <v>28</v>
      </c>
      <c r="F606" s="12"/>
      <c r="G606" s="12"/>
      <c r="H606" s="7"/>
      <c r="I606" s="11"/>
    </row>
    <row r="607" spans="1:9">
      <c r="A607" s="16"/>
      <c r="B607" s="12"/>
      <c r="C607" s="43">
        <v>127</v>
      </c>
      <c r="D607" s="41">
        <f>'Publikime AL'!D734</f>
        <v>780</v>
      </c>
      <c r="E607" s="41">
        <f>'Publikime AL'!E734</f>
        <v>28</v>
      </c>
      <c r="F607" s="12"/>
      <c r="G607" s="12"/>
      <c r="H607" s="7"/>
      <c r="I607" s="11"/>
    </row>
    <row r="608" spans="1:9">
      <c r="A608" s="16"/>
      <c r="B608" s="12"/>
      <c r="C608" s="43">
        <v>128</v>
      </c>
      <c r="D608" s="41">
        <f>'Publikime AL'!D735</f>
        <v>970</v>
      </c>
      <c r="E608" s="41">
        <f>'Publikime AL'!E735</f>
        <v>30</v>
      </c>
      <c r="F608" s="12"/>
      <c r="G608" s="12"/>
      <c r="H608" s="7"/>
      <c r="I608" s="11"/>
    </row>
    <row r="609" spans="1:9">
      <c r="A609" s="16"/>
      <c r="B609" s="12"/>
      <c r="C609" s="43">
        <v>129</v>
      </c>
      <c r="D609" s="41">
        <f>'Publikime AL'!D736</f>
        <v>1120</v>
      </c>
      <c r="E609" s="41">
        <f>'Publikime AL'!E736</f>
        <v>32</v>
      </c>
      <c r="F609" s="12"/>
      <c r="G609" s="12"/>
      <c r="H609" s="7"/>
      <c r="I609" s="11"/>
    </row>
    <row r="610" spans="1:9">
      <c r="A610" s="16"/>
      <c r="B610" s="12"/>
      <c r="C610" s="43">
        <v>130</v>
      </c>
      <c r="D610" s="41">
        <f>'Publikime AL'!D737</f>
        <v>1160</v>
      </c>
      <c r="E610" s="41">
        <f>'Publikime AL'!E737</f>
        <v>35</v>
      </c>
      <c r="F610" s="12"/>
      <c r="G610" s="12"/>
      <c r="H610" s="7"/>
      <c r="I610" s="11"/>
    </row>
    <row r="611" spans="1:9">
      <c r="A611" s="16"/>
      <c r="B611" s="12"/>
      <c r="C611" s="43">
        <v>131</v>
      </c>
      <c r="D611" s="41">
        <f>'Publikime AL'!D738</f>
        <v>1150</v>
      </c>
      <c r="E611" s="41">
        <f>'Publikime AL'!E738</f>
        <v>35</v>
      </c>
      <c r="F611" s="12"/>
      <c r="G611" s="12"/>
      <c r="H611" s="7"/>
      <c r="I611" s="11"/>
    </row>
    <row r="612" spans="1:9">
      <c r="A612" s="16"/>
      <c r="B612" s="12"/>
      <c r="C612" s="43">
        <v>132</v>
      </c>
      <c r="D612" s="41">
        <f>'Publikime AL'!D739</f>
        <v>1240</v>
      </c>
      <c r="E612" s="41">
        <f>'Publikime AL'!E739</f>
        <v>35</v>
      </c>
      <c r="F612" s="12"/>
      <c r="G612" s="12"/>
      <c r="H612" s="7"/>
      <c r="I612" s="11"/>
    </row>
    <row r="613" spans="1:9">
      <c r="A613" s="16"/>
      <c r="B613" s="12"/>
      <c r="C613" s="43">
        <v>133</v>
      </c>
      <c r="D613" s="41">
        <f>'Publikime AL'!D740</f>
        <v>1240</v>
      </c>
      <c r="E613" s="41">
        <f>'Publikime AL'!E740</f>
        <v>32</v>
      </c>
      <c r="F613" s="12"/>
      <c r="G613" s="12"/>
      <c r="H613" s="7"/>
      <c r="I613" s="11"/>
    </row>
    <row r="614" spans="1:9">
      <c r="A614" s="16"/>
      <c r="B614" s="12"/>
      <c r="C614" s="43">
        <v>134</v>
      </c>
      <c r="D614" s="41">
        <f>'Publikime AL'!D741</f>
        <v>1260</v>
      </c>
      <c r="E614" s="41">
        <f>'Publikime AL'!E741</f>
        <v>30</v>
      </c>
      <c r="F614" s="12"/>
      <c r="G614" s="12"/>
      <c r="H614" s="7"/>
      <c r="I614" s="11"/>
    </row>
    <row r="615" spans="1:9">
      <c r="A615" s="16"/>
      <c r="B615" s="12"/>
      <c r="C615" s="43">
        <v>135</v>
      </c>
      <c r="D615" s="41">
        <f>'Publikime AL'!D742</f>
        <v>1230</v>
      </c>
      <c r="E615" s="41">
        <f>'Publikime AL'!E742</f>
        <v>30</v>
      </c>
      <c r="F615" s="12"/>
      <c r="G615" s="12"/>
      <c r="H615" s="7"/>
      <c r="I615" s="11"/>
    </row>
    <row r="616" spans="1:9">
      <c r="A616" s="16"/>
      <c r="B616" s="12"/>
      <c r="C616" s="43">
        <v>136</v>
      </c>
      <c r="D616" s="41">
        <f>'Publikime AL'!D743</f>
        <v>1240</v>
      </c>
      <c r="E616" s="41">
        <f>'Publikime AL'!E743</f>
        <v>30</v>
      </c>
      <c r="F616" s="12"/>
      <c r="G616" s="12"/>
      <c r="H616" s="7"/>
      <c r="I616" s="11"/>
    </row>
    <row r="617" spans="1:9">
      <c r="A617" s="16"/>
      <c r="B617" s="12"/>
      <c r="C617" s="43">
        <v>137</v>
      </c>
      <c r="D617" s="41">
        <f>'Publikime AL'!D744</f>
        <v>1300</v>
      </c>
      <c r="E617" s="41">
        <f>'Publikime AL'!E744</f>
        <v>30</v>
      </c>
      <c r="F617" s="12"/>
      <c r="G617" s="12"/>
      <c r="H617" s="7"/>
      <c r="I617" s="11"/>
    </row>
    <row r="618" spans="1:9">
      <c r="A618" s="16"/>
      <c r="B618" s="12"/>
      <c r="C618" s="43">
        <v>138</v>
      </c>
      <c r="D618" s="41">
        <f>'Publikime AL'!D745</f>
        <v>1350</v>
      </c>
      <c r="E618" s="41">
        <f>'Publikime AL'!E745</f>
        <v>32</v>
      </c>
      <c r="F618" s="12"/>
      <c r="G618" s="12"/>
      <c r="H618" s="7"/>
      <c r="I618" s="11"/>
    </row>
    <row r="619" spans="1:9">
      <c r="A619" s="16"/>
      <c r="B619" s="12"/>
      <c r="C619" s="43">
        <v>139</v>
      </c>
      <c r="D619" s="41">
        <f>'Publikime AL'!D746</f>
        <v>1350</v>
      </c>
      <c r="E619" s="41">
        <f>'Publikime AL'!E746</f>
        <v>35</v>
      </c>
      <c r="F619" s="12"/>
      <c r="G619" s="12"/>
      <c r="H619" s="7"/>
      <c r="I619" s="11"/>
    </row>
    <row r="620" spans="1:9">
      <c r="A620" s="16"/>
      <c r="B620" s="12"/>
      <c r="C620" s="43">
        <v>140</v>
      </c>
      <c r="D620" s="41">
        <f>'Publikime AL'!D747</f>
        <v>1320</v>
      </c>
      <c r="E620" s="41">
        <f>'Publikime AL'!E747</f>
        <v>35</v>
      </c>
      <c r="F620" s="12"/>
      <c r="G620" s="12"/>
      <c r="H620" s="7"/>
      <c r="I620" s="11"/>
    </row>
    <row r="621" spans="1:9">
      <c r="A621" s="16"/>
      <c r="B621" s="12"/>
      <c r="C621" s="43">
        <v>141</v>
      </c>
      <c r="D621" s="41">
        <f>'Publikime AL'!D748</f>
        <v>1280</v>
      </c>
      <c r="E621" s="41">
        <f>'Publikime AL'!E748</f>
        <v>38</v>
      </c>
      <c r="F621" s="12"/>
      <c r="G621" s="12"/>
      <c r="H621" s="7"/>
      <c r="I621" s="11"/>
    </row>
    <row r="622" spans="1:9">
      <c r="A622" s="16"/>
      <c r="B622" s="12"/>
      <c r="C622" s="43">
        <v>142</v>
      </c>
      <c r="D622" s="41">
        <f>'Publikime AL'!D749</f>
        <v>1190</v>
      </c>
      <c r="E622" s="41">
        <f>'Publikime AL'!E749</f>
        <v>32</v>
      </c>
      <c r="F622" s="12"/>
      <c r="G622" s="12"/>
      <c r="H622" s="7"/>
      <c r="I622" s="11"/>
    </row>
    <row r="623" spans="1:9">
      <c r="A623" s="16"/>
      <c r="B623" s="12"/>
      <c r="C623" s="43">
        <v>143</v>
      </c>
      <c r="D623" s="41">
        <f>'Publikime AL'!D750</f>
        <v>1060</v>
      </c>
      <c r="E623" s="41">
        <f>'Publikime AL'!E750</f>
        <v>25</v>
      </c>
      <c r="F623" s="12"/>
      <c r="G623" s="12"/>
      <c r="H623" s="7"/>
      <c r="I623" s="11"/>
    </row>
    <row r="624" spans="1:9">
      <c r="A624" s="16"/>
      <c r="B624" s="12"/>
      <c r="C624" s="43">
        <v>144</v>
      </c>
      <c r="D624" s="41">
        <f>'Publikime AL'!D751</f>
        <v>900</v>
      </c>
      <c r="E624" s="41">
        <f>'Publikime AL'!E751</f>
        <v>25</v>
      </c>
      <c r="F624" s="12"/>
      <c r="G624" s="12"/>
      <c r="H624" s="7"/>
      <c r="I624" s="11"/>
    </row>
    <row r="625" spans="1:9">
      <c r="A625" s="16"/>
      <c r="B625" s="12"/>
      <c r="C625" s="43">
        <v>145</v>
      </c>
      <c r="D625" s="41">
        <f>'Publikime AL'!D752</f>
        <v>660</v>
      </c>
      <c r="E625" s="41">
        <f>'Publikime AL'!E752</f>
        <v>30</v>
      </c>
      <c r="F625" s="12"/>
      <c r="G625" s="12"/>
      <c r="H625" s="7"/>
      <c r="I625" s="11"/>
    </row>
    <row r="626" spans="1:9">
      <c r="A626" s="16"/>
      <c r="B626" s="12"/>
      <c r="C626" s="43">
        <v>146</v>
      </c>
      <c r="D626" s="41">
        <f>'Publikime AL'!D753</f>
        <v>600</v>
      </c>
      <c r="E626" s="41">
        <f>'Publikime AL'!E753</f>
        <v>28</v>
      </c>
      <c r="F626" s="12"/>
      <c r="G626" s="12"/>
      <c r="H626" s="7"/>
      <c r="I626" s="11"/>
    </row>
    <row r="627" spans="1:9">
      <c r="A627" s="16"/>
      <c r="B627" s="12"/>
      <c r="C627" s="43">
        <v>147</v>
      </c>
      <c r="D627" s="41">
        <f>'Publikime AL'!D754</f>
        <v>580</v>
      </c>
      <c r="E627" s="41">
        <f>'Publikime AL'!E754</f>
        <v>28</v>
      </c>
      <c r="F627" s="12"/>
      <c r="G627" s="12"/>
      <c r="H627" s="7"/>
      <c r="I627" s="11"/>
    </row>
    <row r="628" spans="1:9">
      <c r="A628" s="16"/>
      <c r="B628" s="12"/>
      <c r="C628" s="43">
        <v>148</v>
      </c>
      <c r="D628" s="41">
        <f>'Publikime AL'!D755</f>
        <v>570</v>
      </c>
      <c r="E628" s="41">
        <f>'Publikime AL'!E755</f>
        <v>28</v>
      </c>
      <c r="F628" s="12"/>
      <c r="G628" s="12"/>
      <c r="H628" s="7"/>
      <c r="I628" s="11"/>
    </row>
    <row r="629" spans="1:9">
      <c r="A629" s="16"/>
      <c r="B629" s="12"/>
      <c r="C629" s="43">
        <v>149</v>
      </c>
      <c r="D629" s="41">
        <f>'Publikime AL'!D756</f>
        <v>580</v>
      </c>
      <c r="E629" s="41">
        <f>'Publikime AL'!E756</f>
        <v>28</v>
      </c>
      <c r="F629" s="12"/>
      <c r="G629" s="12"/>
      <c r="H629" s="7"/>
      <c r="I629" s="11"/>
    </row>
    <row r="630" spans="1:9">
      <c r="A630" s="16"/>
      <c r="B630" s="12"/>
      <c r="C630" s="43">
        <v>150</v>
      </c>
      <c r="D630" s="41">
        <f>'Publikime AL'!D757</f>
        <v>640</v>
      </c>
      <c r="E630" s="41">
        <f>'Publikime AL'!E757</f>
        <v>28</v>
      </c>
      <c r="F630" s="12"/>
      <c r="G630" s="12"/>
      <c r="H630" s="7"/>
      <c r="I630" s="11"/>
    </row>
    <row r="631" spans="1:9">
      <c r="A631" s="16"/>
      <c r="B631" s="12"/>
      <c r="C631" s="43">
        <v>151</v>
      </c>
      <c r="D631" s="41">
        <f>'Publikime AL'!D758</f>
        <v>780</v>
      </c>
      <c r="E631" s="41">
        <f>'Publikime AL'!E758</f>
        <v>28</v>
      </c>
      <c r="F631" s="12"/>
      <c r="G631" s="12"/>
      <c r="H631" s="7"/>
      <c r="I631" s="11"/>
    </row>
    <row r="632" spans="1:9">
      <c r="A632" s="16"/>
      <c r="B632" s="12"/>
      <c r="C632" s="43">
        <v>152</v>
      </c>
      <c r="D632" s="41">
        <f>'Publikime AL'!D759</f>
        <v>970</v>
      </c>
      <c r="E632" s="41">
        <f>'Publikime AL'!E759</f>
        <v>30</v>
      </c>
      <c r="F632" s="12"/>
      <c r="G632" s="12"/>
      <c r="H632" s="7"/>
      <c r="I632" s="11"/>
    </row>
    <row r="633" spans="1:9">
      <c r="A633" s="16"/>
      <c r="B633" s="12"/>
      <c r="C633" s="43">
        <v>153</v>
      </c>
      <c r="D633" s="41">
        <f>'Publikime AL'!D760</f>
        <v>1120</v>
      </c>
      <c r="E633" s="41">
        <f>'Publikime AL'!E760</f>
        <v>32</v>
      </c>
      <c r="F633" s="12"/>
      <c r="G633" s="12"/>
      <c r="H633" s="7"/>
      <c r="I633" s="11"/>
    </row>
    <row r="634" spans="1:9">
      <c r="A634" s="16"/>
      <c r="B634" s="12"/>
      <c r="C634" s="43">
        <v>154</v>
      </c>
      <c r="D634" s="41">
        <f>'Publikime AL'!D761</f>
        <v>1160</v>
      </c>
      <c r="E634" s="41">
        <f>'Publikime AL'!E761</f>
        <v>35</v>
      </c>
      <c r="F634" s="12"/>
      <c r="G634" s="12"/>
      <c r="H634" s="7"/>
      <c r="I634" s="11"/>
    </row>
    <row r="635" spans="1:9">
      <c r="A635" s="16"/>
      <c r="B635" s="12"/>
      <c r="C635" s="43">
        <v>155</v>
      </c>
      <c r="D635" s="41">
        <f>'Publikime AL'!D762</f>
        <v>1150</v>
      </c>
      <c r="E635" s="41">
        <f>'Publikime AL'!E762</f>
        <v>35</v>
      </c>
      <c r="F635" s="12"/>
      <c r="G635" s="12"/>
      <c r="H635" s="7"/>
      <c r="I635" s="11"/>
    </row>
    <row r="636" spans="1:9">
      <c r="A636" s="16"/>
      <c r="B636" s="12"/>
      <c r="C636" s="43">
        <v>156</v>
      </c>
      <c r="D636" s="41">
        <f>'Publikime AL'!D763</f>
        <v>1240</v>
      </c>
      <c r="E636" s="41">
        <f>'Publikime AL'!E763</f>
        <v>35</v>
      </c>
      <c r="F636" s="12"/>
      <c r="G636" s="12"/>
      <c r="H636" s="7"/>
      <c r="I636" s="11"/>
    </row>
    <row r="637" spans="1:9">
      <c r="A637" s="16"/>
      <c r="B637" s="12"/>
      <c r="C637" s="43">
        <v>157</v>
      </c>
      <c r="D637" s="41">
        <f>'Publikime AL'!D764</f>
        <v>1240</v>
      </c>
      <c r="E637" s="41">
        <f>'Publikime AL'!E764</f>
        <v>32</v>
      </c>
      <c r="F637" s="12"/>
      <c r="G637" s="12"/>
      <c r="H637" s="7"/>
      <c r="I637" s="11"/>
    </row>
    <row r="638" spans="1:9">
      <c r="A638" s="16"/>
      <c r="B638" s="12"/>
      <c r="C638" s="43">
        <v>158</v>
      </c>
      <c r="D638" s="41">
        <f>'Publikime AL'!D765</f>
        <v>1260</v>
      </c>
      <c r="E638" s="41">
        <f>'Publikime AL'!E765</f>
        <v>30</v>
      </c>
      <c r="F638" s="12"/>
      <c r="G638" s="12"/>
      <c r="H638" s="7"/>
      <c r="I638" s="11"/>
    </row>
    <row r="639" spans="1:9">
      <c r="A639" s="16"/>
      <c r="B639" s="12"/>
      <c r="C639" s="43">
        <v>159</v>
      </c>
      <c r="D639" s="41">
        <f>'Publikime AL'!D766</f>
        <v>1230</v>
      </c>
      <c r="E639" s="41">
        <f>'Publikime AL'!E766</f>
        <v>30</v>
      </c>
      <c r="F639" s="12"/>
      <c r="G639" s="12"/>
      <c r="H639" s="7"/>
      <c r="I639" s="11"/>
    </row>
    <row r="640" spans="1:9">
      <c r="A640" s="16"/>
      <c r="B640" s="12"/>
      <c r="C640" s="43">
        <v>160</v>
      </c>
      <c r="D640" s="41">
        <f>'Publikime AL'!D767</f>
        <v>1240</v>
      </c>
      <c r="E640" s="41">
        <f>'Publikime AL'!E767</f>
        <v>30</v>
      </c>
      <c r="F640" s="12"/>
      <c r="G640" s="12"/>
      <c r="H640" s="7"/>
      <c r="I640" s="11"/>
    </row>
    <row r="641" spans="1:9">
      <c r="A641" s="16"/>
      <c r="B641" s="12"/>
      <c r="C641" s="43">
        <v>161</v>
      </c>
      <c r="D641" s="41">
        <f>'Publikime AL'!D768</f>
        <v>1300</v>
      </c>
      <c r="E641" s="41">
        <f>'Publikime AL'!E768</f>
        <v>30</v>
      </c>
      <c r="F641" s="12"/>
      <c r="G641" s="12"/>
      <c r="H641" s="7"/>
      <c r="I641" s="11"/>
    </row>
    <row r="642" spans="1:9">
      <c r="A642" s="16"/>
      <c r="B642" s="12"/>
      <c r="C642" s="43">
        <v>162</v>
      </c>
      <c r="D642" s="41">
        <f>'Publikime AL'!D769</f>
        <v>1350</v>
      </c>
      <c r="E642" s="41">
        <f>'Publikime AL'!E769</f>
        <v>32</v>
      </c>
      <c r="F642" s="12"/>
      <c r="G642" s="12"/>
      <c r="H642" s="7"/>
      <c r="I642" s="11"/>
    </row>
    <row r="643" spans="1:9">
      <c r="A643" s="16"/>
      <c r="B643" s="12"/>
      <c r="C643" s="43">
        <v>163</v>
      </c>
      <c r="D643" s="41">
        <f>'Publikime AL'!D770</f>
        <v>1350</v>
      </c>
      <c r="E643" s="41">
        <f>'Publikime AL'!E770</f>
        <v>35</v>
      </c>
      <c r="F643" s="12"/>
      <c r="G643" s="12"/>
      <c r="H643" s="7"/>
      <c r="I643" s="11"/>
    </row>
    <row r="644" spans="1:9">
      <c r="A644" s="16"/>
      <c r="B644" s="12"/>
      <c r="C644" s="43">
        <v>164</v>
      </c>
      <c r="D644" s="41">
        <f>'Publikime AL'!D771</f>
        <v>1320</v>
      </c>
      <c r="E644" s="41">
        <f>'Publikime AL'!E771</f>
        <v>35</v>
      </c>
      <c r="F644" s="12"/>
      <c r="G644" s="12"/>
      <c r="H644" s="7"/>
      <c r="I644" s="11"/>
    </row>
    <row r="645" spans="1:9">
      <c r="A645" s="16"/>
      <c r="B645" s="12"/>
      <c r="C645" s="43">
        <v>165</v>
      </c>
      <c r="D645" s="41">
        <f>'Publikime AL'!D772</f>
        <v>1280</v>
      </c>
      <c r="E645" s="41">
        <f>'Publikime AL'!E772</f>
        <v>38</v>
      </c>
      <c r="F645" s="12"/>
      <c r="G645" s="12"/>
      <c r="H645" s="7"/>
      <c r="I645" s="11"/>
    </row>
    <row r="646" spans="1:9">
      <c r="A646" s="16"/>
      <c r="B646" s="12"/>
      <c r="C646" s="43">
        <v>166</v>
      </c>
      <c r="D646" s="41">
        <f>'Publikime AL'!D773</f>
        <v>1190</v>
      </c>
      <c r="E646" s="41">
        <f>'Publikime AL'!E773</f>
        <v>32</v>
      </c>
      <c r="F646" s="12"/>
      <c r="G646" s="12"/>
      <c r="H646" s="7"/>
      <c r="I646" s="11"/>
    </row>
    <row r="647" spans="1:9">
      <c r="A647" s="16"/>
      <c r="B647" s="12"/>
      <c r="C647" s="43">
        <v>167</v>
      </c>
      <c r="D647" s="41">
        <f>'Publikime AL'!D774</f>
        <v>1060</v>
      </c>
      <c r="E647" s="41">
        <f>'Publikime AL'!E774</f>
        <v>25</v>
      </c>
      <c r="F647" s="12"/>
      <c r="G647" s="12"/>
      <c r="H647" s="7"/>
      <c r="I647" s="11"/>
    </row>
    <row r="648" spans="1:9">
      <c r="A648" s="16"/>
      <c r="B648" s="12"/>
      <c r="C648" s="42">
        <v>168</v>
      </c>
      <c r="D648" s="41">
        <f>'Publikime AL'!D775</f>
        <v>900</v>
      </c>
      <c r="E648" s="41">
        <f>'Publikime AL'!E775</f>
        <v>25</v>
      </c>
      <c r="F648" s="12"/>
      <c r="G648" s="12"/>
      <c r="H648" s="7"/>
      <c r="I648" s="11"/>
    </row>
    <row r="649" spans="1:9" ht="15.75" thickBot="1">
      <c r="A649" s="16"/>
      <c r="B649" s="12"/>
      <c r="C649" s="12"/>
      <c r="D649" s="12"/>
      <c r="E649" s="12"/>
      <c r="F649" s="12"/>
      <c r="G649" s="12"/>
      <c r="H649" s="7"/>
      <c r="I649" s="11"/>
    </row>
    <row r="650" spans="1:9" ht="16.5" thickBot="1">
      <c r="A650" s="20" t="s">
        <v>370</v>
      </c>
      <c r="B650" s="192" t="s">
        <v>371</v>
      </c>
      <c r="C650" s="192"/>
      <c r="D650" s="192"/>
      <c r="E650" s="192"/>
      <c r="F650" s="192"/>
      <c r="G650" s="192"/>
      <c r="H650" s="192"/>
      <c r="I650" s="192"/>
    </row>
    <row r="651" spans="1:9" ht="15.75">
      <c r="A651" s="24"/>
      <c r="B651" s="23"/>
      <c r="C651" s="23"/>
      <c r="D651" s="23"/>
      <c r="E651" s="23"/>
      <c r="F651" s="23"/>
      <c r="G651" s="23"/>
      <c r="H651" s="23"/>
      <c r="I651" s="22"/>
    </row>
    <row r="652" spans="1:9" ht="15.75">
      <c r="A652" s="24"/>
      <c r="B652" s="12"/>
      <c r="C652" s="39" t="s">
        <v>372</v>
      </c>
      <c r="D652" s="18" t="s">
        <v>373</v>
      </c>
      <c r="E652" s="17" t="s">
        <v>374</v>
      </c>
      <c r="F652" s="23"/>
      <c r="G652" s="23"/>
      <c r="H652" s="23"/>
      <c r="I652" s="22"/>
    </row>
    <row r="653" spans="1:9" ht="15.75">
      <c r="A653" s="24"/>
      <c r="B653" s="12"/>
      <c r="C653" s="38">
        <v>1</v>
      </c>
      <c r="D653" s="37">
        <f>'Publikime AL'!D808</f>
        <v>22000</v>
      </c>
      <c r="E653" s="37">
        <f>'Publikime AL'!E808</f>
        <v>30000</v>
      </c>
      <c r="F653" s="23"/>
      <c r="G653" s="23"/>
      <c r="H653" s="23"/>
      <c r="I653" s="22"/>
    </row>
    <row r="654" spans="1:9" ht="15.75">
      <c r="A654" s="24"/>
      <c r="B654" s="12"/>
      <c r="C654" s="38">
        <v>2</v>
      </c>
      <c r="D654" s="37">
        <f>'Publikime AL'!D809</f>
        <v>21000</v>
      </c>
      <c r="E654" s="37">
        <f>'Publikime AL'!E809</f>
        <v>25000</v>
      </c>
      <c r="F654" s="23"/>
      <c r="G654" s="23"/>
      <c r="H654" s="23"/>
      <c r="I654" s="22"/>
    </row>
    <row r="655" spans="1:9" ht="15.75">
      <c r="A655" s="24"/>
      <c r="B655" s="12"/>
      <c r="C655" s="38">
        <v>3</v>
      </c>
      <c r="D655" s="37">
        <f>'Publikime AL'!D810</f>
        <v>20000</v>
      </c>
      <c r="E655" s="37">
        <f>'Publikime AL'!E810</f>
        <v>22000</v>
      </c>
      <c r="F655" s="23"/>
      <c r="G655" s="23"/>
      <c r="H655" s="23"/>
      <c r="I655" s="22"/>
    </row>
    <row r="656" spans="1:9" ht="15.75">
      <c r="A656" s="24"/>
      <c r="B656" s="12"/>
      <c r="C656" s="38">
        <v>4</v>
      </c>
      <c r="D656" s="37">
        <f>'Publikime AL'!D811</f>
        <v>19000</v>
      </c>
      <c r="E656" s="37">
        <f>'Publikime AL'!E811</f>
        <v>20000</v>
      </c>
      <c r="F656" s="23"/>
      <c r="G656" s="23"/>
      <c r="H656" s="23"/>
      <c r="I656" s="22"/>
    </row>
    <row r="657" spans="1:9" ht="15.75">
      <c r="A657" s="24"/>
      <c r="B657" s="12"/>
      <c r="C657" s="38">
        <v>5</v>
      </c>
      <c r="D657" s="37">
        <f>'Publikime AL'!D812</f>
        <v>19000</v>
      </c>
      <c r="E657" s="37">
        <f>'Publikime AL'!E812</f>
        <v>20000</v>
      </c>
      <c r="F657" s="23"/>
      <c r="G657" s="23"/>
      <c r="H657" s="23"/>
      <c r="I657" s="22"/>
    </row>
    <row r="658" spans="1:9" ht="15.75">
      <c r="A658" s="24"/>
      <c r="B658" s="12"/>
      <c r="C658" s="38">
        <v>6</v>
      </c>
      <c r="D658" s="37">
        <f>'Publikime AL'!D813</f>
        <v>19000</v>
      </c>
      <c r="E658" s="37">
        <f>'Publikime AL'!E813</f>
        <v>20000</v>
      </c>
      <c r="F658" s="23"/>
      <c r="G658" s="23"/>
      <c r="H658" s="23"/>
      <c r="I658" s="22"/>
    </row>
    <row r="659" spans="1:9" ht="15.75">
      <c r="A659" s="24"/>
      <c r="B659" s="12"/>
      <c r="C659" s="38">
        <v>7</v>
      </c>
      <c r="D659" s="37">
        <f>'Publikime AL'!D814</f>
        <v>20000</v>
      </c>
      <c r="E659" s="37">
        <f>'Publikime AL'!E814</f>
        <v>22000</v>
      </c>
      <c r="F659" s="23"/>
      <c r="G659" s="23"/>
      <c r="H659" s="23"/>
      <c r="I659" s="22"/>
    </row>
    <row r="660" spans="1:9" ht="15.75">
      <c r="A660" s="24"/>
      <c r="B660" s="12"/>
      <c r="C660" s="38">
        <v>8</v>
      </c>
      <c r="D660" s="37">
        <f>'Publikime AL'!D815</f>
        <v>20000</v>
      </c>
      <c r="E660" s="37">
        <f>'Publikime AL'!E815</f>
        <v>22000</v>
      </c>
      <c r="F660" s="23"/>
      <c r="G660" s="23"/>
      <c r="H660" s="23"/>
      <c r="I660" s="22"/>
    </row>
    <row r="661" spans="1:9" ht="15.75">
      <c r="A661" s="24"/>
      <c r="B661" s="12"/>
      <c r="C661" s="38">
        <v>9</v>
      </c>
      <c r="D661" s="37">
        <f>'Publikime AL'!D816</f>
        <v>19000</v>
      </c>
      <c r="E661" s="37">
        <f>'Publikime AL'!E816</f>
        <v>20000</v>
      </c>
      <c r="F661" s="23"/>
      <c r="G661" s="23"/>
      <c r="H661" s="23"/>
      <c r="I661" s="22"/>
    </row>
    <row r="662" spans="1:9" ht="15.75">
      <c r="A662" s="24"/>
      <c r="B662" s="12"/>
      <c r="C662" s="38">
        <v>10</v>
      </c>
      <c r="D662" s="37">
        <f>'Publikime AL'!D817</f>
        <v>20000</v>
      </c>
      <c r="E662" s="37">
        <f>'Publikime AL'!E817</f>
        <v>21000</v>
      </c>
      <c r="F662" s="23"/>
      <c r="G662" s="23"/>
      <c r="H662" s="23"/>
      <c r="I662" s="22"/>
    </row>
    <row r="663" spans="1:9" ht="15.75">
      <c r="A663" s="24"/>
      <c r="B663" s="12"/>
      <c r="C663" s="38">
        <v>11</v>
      </c>
      <c r="D663" s="37">
        <f>'Publikime AL'!D818</f>
        <v>21000</v>
      </c>
      <c r="E663" s="37">
        <f>'Publikime AL'!E818</f>
        <v>22000</v>
      </c>
      <c r="F663" s="23"/>
      <c r="G663" s="23"/>
      <c r="H663" s="23"/>
      <c r="I663" s="22"/>
    </row>
    <row r="664" spans="1:9" ht="15.75">
      <c r="A664" s="24"/>
      <c r="B664" s="12"/>
      <c r="C664" s="38">
        <v>12</v>
      </c>
      <c r="D664" s="37">
        <f>'Publikime AL'!D819</f>
        <v>22000</v>
      </c>
      <c r="E664" s="37">
        <f>'Publikime AL'!E819</f>
        <v>24000</v>
      </c>
      <c r="F664" s="23"/>
      <c r="G664" s="23"/>
      <c r="H664" s="23"/>
      <c r="I664" s="22"/>
    </row>
    <row r="665" spans="1:9" ht="15.75" thickBot="1">
      <c r="A665" s="16"/>
      <c r="B665" s="12"/>
      <c r="C665" s="12"/>
      <c r="D665" s="12"/>
      <c r="E665" s="12"/>
      <c r="F665" s="12"/>
      <c r="G665" s="12"/>
      <c r="H665" s="12"/>
      <c r="I665" s="6"/>
    </row>
    <row r="666" spans="1:9" ht="16.5" thickBot="1">
      <c r="A666" s="20" t="s">
        <v>375</v>
      </c>
      <c r="B666" s="192" t="s">
        <v>376</v>
      </c>
      <c r="C666" s="192"/>
      <c r="D666" s="192"/>
      <c r="E666" s="192"/>
      <c r="F666" s="192"/>
      <c r="G666" s="192"/>
      <c r="H666" s="192"/>
      <c r="I666" s="192"/>
    </row>
    <row r="667" spans="1:9" ht="15.75">
      <c r="A667" s="24"/>
      <c r="B667" s="23"/>
      <c r="C667" s="23"/>
      <c r="D667" s="23"/>
      <c r="E667" s="23"/>
      <c r="F667" s="23"/>
      <c r="G667" s="23"/>
      <c r="H667" s="23"/>
      <c r="I667" s="22"/>
    </row>
    <row r="668" spans="1:9">
      <c r="A668" s="30" t="s">
        <v>263</v>
      </c>
      <c r="B668" s="30" t="str">
        <f>'Publikime AL'!B848</f>
        <v>7/2/20222</v>
      </c>
      <c r="C668" s="30" t="str">
        <f>'Publikime AL'!C848</f>
        <v>8/2/20222</v>
      </c>
      <c r="D668" s="30" t="str">
        <f>'Publikime AL'!D848</f>
        <v>9/2/20222</v>
      </c>
      <c r="E668" s="30" t="str">
        <f>'Publikime AL'!E848</f>
        <v>10/2/20222</v>
      </c>
      <c r="F668" s="30" t="str">
        <f>'Publikime AL'!F848</f>
        <v>11/2/20222</v>
      </c>
      <c r="G668" s="30" t="str">
        <f>'Publikime AL'!G848</f>
        <v>12/2/2022</v>
      </c>
      <c r="H668" s="30" t="str">
        <f>'Publikime AL'!H848</f>
        <v>13/2/2022</v>
      </c>
      <c r="I668" s="22"/>
    </row>
    <row r="669" spans="1:9">
      <c r="A669" s="29" t="s">
        <v>12</v>
      </c>
      <c r="B669" s="30">
        <f>'Publikime AL'!B849</f>
        <v>10</v>
      </c>
      <c r="C669" s="30">
        <f>'Publikime AL'!C849</f>
        <v>10</v>
      </c>
      <c r="D669" s="30">
        <f>'Publikime AL'!D849</f>
        <v>10</v>
      </c>
      <c r="E669" s="30">
        <f>'Publikime AL'!E849</f>
        <v>10</v>
      </c>
      <c r="F669" s="30">
        <f>'Publikime AL'!F849</f>
        <v>10</v>
      </c>
      <c r="G669" s="30">
        <f>'Publikime AL'!G849</f>
        <v>10</v>
      </c>
      <c r="H669" s="30">
        <f>'Publikime AL'!H849</f>
        <v>10</v>
      </c>
      <c r="I669" s="22"/>
    </row>
    <row r="670" spans="1:9">
      <c r="A670" s="29" t="s">
        <v>11</v>
      </c>
      <c r="B670" s="30">
        <f>'Publikime AL'!B850</f>
        <v>38</v>
      </c>
      <c r="C670" s="30">
        <f>'Publikime AL'!C850</f>
        <v>38</v>
      </c>
      <c r="D670" s="30">
        <f>'Publikime AL'!D850</f>
        <v>38</v>
      </c>
      <c r="E670" s="30">
        <f>'Publikime AL'!E850</f>
        <v>38</v>
      </c>
      <c r="F670" s="30">
        <f>'Publikime AL'!F850</f>
        <v>38</v>
      </c>
      <c r="G670" s="30">
        <f>'Publikime AL'!G850</f>
        <v>38</v>
      </c>
      <c r="H670" s="30">
        <f>'Publikime AL'!H850</f>
        <v>38</v>
      </c>
      <c r="I670" s="22"/>
    </row>
    <row r="671" spans="1:9">
      <c r="A671" s="28" t="s">
        <v>10</v>
      </c>
      <c r="B671" s="30">
        <f>'Publikime AL'!B851</f>
        <v>700</v>
      </c>
      <c r="C671" s="30">
        <f>'Publikime AL'!C851</f>
        <v>700</v>
      </c>
      <c r="D671" s="30">
        <f>'Publikime AL'!D851</f>
        <v>700</v>
      </c>
      <c r="E671" s="30">
        <f>'Publikime AL'!E851</f>
        <v>700</v>
      </c>
      <c r="F671" s="30">
        <f>'Publikime AL'!F851</f>
        <v>700</v>
      </c>
      <c r="G671" s="30">
        <f>'Publikime AL'!G851</f>
        <v>700</v>
      </c>
      <c r="H671" s="30">
        <f>'Publikime AL'!H851</f>
        <v>700</v>
      </c>
      <c r="I671" s="22"/>
    </row>
    <row r="672" spans="1:9" ht="15.75" thickBot="1">
      <c r="A672" s="16"/>
      <c r="B672" s="12"/>
      <c r="C672" s="12"/>
      <c r="D672" s="12"/>
      <c r="E672" s="12"/>
      <c r="F672" s="12"/>
      <c r="G672" s="12"/>
      <c r="H672" s="12"/>
      <c r="I672" s="6"/>
    </row>
    <row r="673" spans="1:9" ht="16.5" thickBot="1">
      <c r="A673" s="20" t="s">
        <v>377</v>
      </c>
      <c r="B673" s="192" t="s">
        <v>378</v>
      </c>
      <c r="C673" s="192"/>
      <c r="D673" s="192"/>
      <c r="E673" s="192"/>
      <c r="F673" s="192"/>
      <c r="G673" s="192"/>
      <c r="H673" s="192"/>
      <c r="I673" s="192"/>
    </row>
    <row r="674" spans="1:9" ht="15.75">
      <c r="A674" s="24"/>
      <c r="B674" s="23"/>
      <c r="C674" s="23"/>
      <c r="D674" s="23"/>
      <c r="E674" s="23"/>
      <c r="F674" s="23"/>
      <c r="G674" s="23"/>
      <c r="H674" s="23"/>
      <c r="I674" s="22"/>
    </row>
    <row r="675" spans="1:9" ht="15.75">
      <c r="A675" s="16"/>
      <c r="B675" s="12"/>
      <c r="C675" s="19" t="s">
        <v>5</v>
      </c>
      <c r="D675" s="18" t="s">
        <v>379</v>
      </c>
      <c r="E675" s="18" t="s">
        <v>271</v>
      </c>
      <c r="F675" s="17" t="s">
        <v>282</v>
      </c>
      <c r="G675" s="23"/>
      <c r="H675" s="23"/>
      <c r="I675" s="22"/>
    </row>
    <row r="676" spans="1:9" ht="15.75">
      <c r="A676" s="16"/>
      <c r="B676" s="12"/>
      <c r="C676" s="15">
        <v>1</v>
      </c>
      <c r="D676" s="14"/>
      <c r="E676" s="14"/>
      <c r="F676" s="13"/>
      <c r="G676" s="23"/>
      <c r="H676" s="23"/>
      <c r="I676" s="22"/>
    </row>
    <row r="677" spans="1:9" ht="15.75" thickBot="1">
      <c r="A677" s="16"/>
      <c r="B677" s="12"/>
      <c r="C677" s="21"/>
      <c r="D677" s="21"/>
      <c r="E677" s="21"/>
      <c r="F677" s="21"/>
      <c r="G677" s="12"/>
      <c r="H677" s="12"/>
      <c r="I677" s="6"/>
    </row>
    <row r="678" spans="1:9" ht="16.5" thickBot="1">
      <c r="A678" s="20" t="s">
        <v>380</v>
      </c>
      <c r="B678" s="200" t="s">
        <v>381</v>
      </c>
      <c r="C678" s="201"/>
      <c r="D678" s="201"/>
      <c r="E678" s="201"/>
      <c r="F678" s="201"/>
      <c r="G678" s="201"/>
      <c r="H678" s="201"/>
      <c r="I678" s="202"/>
    </row>
    <row r="679" spans="1:9">
      <c r="A679" s="16"/>
      <c r="B679" s="12"/>
      <c r="C679" s="12"/>
      <c r="D679" s="12"/>
      <c r="E679" s="12"/>
      <c r="F679" s="12"/>
      <c r="G679" s="12"/>
      <c r="H679" s="7"/>
      <c r="I679" s="11"/>
    </row>
    <row r="680" spans="1:9" ht="15.75">
      <c r="A680" s="16"/>
      <c r="B680" s="12"/>
      <c r="C680" s="19" t="s">
        <v>5</v>
      </c>
      <c r="D680" s="18" t="s">
        <v>379</v>
      </c>
      <c r="E680" s="18" t="s">
        <v>271</v>
      </c>
      <c r="F680" s="17" t="s">
        <v>282</v>
      </c>
      <c r="G680" s="12"/>
      <c r="H680" s="7"/>
      <c r="I680" s="11"/>
    </row>
    <row r="681" spans="1:9" ht="15.75">
      <c r="A681" s="16"/>
      <c r="B681" s="12"/>
      <c r="C681" s="15">
        <v>1</v>
      </c>
      <c r="D681" s="14"/>
      <c r="E681" s="14"/>
      <c r="F681" s="13"/>
      <c r="G681" s="12"/>
      <c r="H681" s="7"/>
      <c r="I681" s="11"/>
    </row>
    <row r="682" spans="1:9" ht="15.75" thickBot="1">
      <c r="A682" s="10"/>
      <c r="B682" s="9"/>
      <c r="C682" s="9"/>
      <c r="D682" s="9"/>
      <c r="E682" s="9"/>
      <c r="F682" s="9"/>
      <c r="G682" s="9"/>
      <c r="H682" s="5"/>
      <c r="I682" s="8"/>
    </row>
    <row r="683" spans="1:9" ht="17.25" customHeight="1">
      <c r="A683" s="196" t="s">
        <v>382</v>
      </c>
      <c r="B683" s="197"/>
      <c r="C683" s="197"/>
      <c r="D683" s="197"/>
      <c r="E683" s="197"/>
      <c r="F683" s="197"/>
      <c r="G683" s="197"/>
      <c r="H683" s="7"/>
      <c r="I683" s="6"/>
    </row>
    <row r="684" spans="1:9" ht="16.5" thickBot="1">
      <c r="A684" s="198" t="s">
        <v>383</v>
      </c>
      <c r="B684" s="199"/>
      <c r="C684" s="199"/>
      <c r="D684" s="199"/>
      <c r="E684" s="199"/>
      <c r="F684" s="199"/>
      <c r="G684" s="199"/>
      <c r="H684" s="5"/>
      <c r="I684" s="4"/>
    </row>
    <row r="685" spans="1:9">
      <c r="B685" s="3"/>
    </row>
    <row r="686" spans="1:9">
      <c r="B686" s="3"/>
    </row>
    <row r="687" spans="1:9">
      <c r="B687" s="3"/>
    </row>
    <row r="688" spans="1:9">
      <c r="B688" s="3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F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scale="50" orientation="portrait" r:id="rId1"/>
  <rowBreaks count="4" manualBreakCount="4">
    <brk id="78" max="16383" man="1"/>
    <brk id="191" max="16383" man="1"/>
    <brk id="293" max="16383" man="1"/>
    <brk id="597" max="8" man="1"/>
  </row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Publikime AL</vt:lpstr>
      <vt:lpstr>Publikime EN</vt:lpstr>
      <vt:lpstr>'Publikime EN'!_0.1.1900</vt:lpstr>
      <vt:lpstr>'Publikime AL'!Print_Area</vt:lpstr>
      <vt:lpstr>'Publikime EN'!Print_Area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2022-02-11T13:06:19Z</dcterms:created>
  <dcterms:modified xsi:type="dcterms:W3CDTF">2022-02-11T13:38:18Z</dcterms:modified>
</cp:coreProperties>
</file>