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56" yWindow="65281" windowWidth="15480" windowHeight="11580" tabRatio="671" activeTab="0"/>
  </bookViews>
  <sheets>
    <sheet name="Linja 110 kV Babice-Sarande" sheetId="1" r:id="rId1"/>
  </sheets>
  <definedNames>
    <definedName name="_xlnm.Print_Area" localSheetId="0">'Linja 110 kV Babice-Sarande'!$B$1:$M$225</definedName>
    <definedName name="_xlnm.Print_Titles" localSheetId="0">'Linja 110 kV Babice-Sarande'!$11:$14</definedName>
  </definedNames>
  <calcPr fullCalcOnLoad="1"/>
</workbook>
</file>

<file path=xl/sharedStrings.xml><?xml version="1.0" encoding="utf-8"?>
<sst xmlns="http://schemas.openxmlformats.org/spreadsheetml/2006/main" count="532" uniqueCount="183">
  <si>
    <t>Nr. Kadastral</t>
  </si>
  <si>
    <t>318/6</t>
  </si>
  <si>
    <t>315/4</t>
  </si>
  <si>
    <t>232/1</t>
  </si>
  <si>
    <t>28/9</t>
  </si>
  <si>
    <t>28/22</t>
  </si>
  <si>
    <t>34/20</t>
  </si>
  <si>
    <t>79/8</t>
  </si>
  <si>
    <t>76/1</t>
  </si>
  <si>
    <t>74/21</t>
  </si>
  <si>
    <t>142/1</t>
  </si>
  <si>
    <t>161/2</t>
  </si>
  <si>
    <t>177/3</t>
  </si>
  <si>
    <t>181/1</t>
  </si>
  <si>
    <t>188/12</t>
  </si>
  <si>
    <t>202/66</t>
  </si>
  <si>
    <t>202/19</t>
  </si>
  <si>
    <t>202/2</t>
  </si>
  <si>
    <t>372/1</t>
  </si>
  <si>
    <t>49/1</t>
  </si>
  <si>
    <t>94/16  - 94/17</t>
  </si>
  <si>
    <t>142/3</t>
  </si>
  <si>
    <t>161/1</t>
  </si>
  <si>
    <t>161/7</t>
  </si>
  <si>
    <t>154/16</t>
  </si>
  <si>
    <t>74/1</t>
  </si>
  <si>
    <t>40/6</t>
  </si>
  <si>
    <t>35/4</t>
  </si>
  <si>
    <t>45/6</t>
  </si>
  <si>
    <t>493/25</t>
  </si>
  <si>
    <t>527/5</t>
  </si>
  <si>
    <t>537/1</t>
  </si>
  <si>
    <t>538/1</t>
  </si>
  <si>
    <t>397/13</t>
  </si>
  <si>
    <t>Komuna Brataj</t>
  </si>
  <si>
    <t>Fshati Gjorm</t>
  </si>
  <si>
    <t>Fshati Brataj</t>
  </si>
  <si>
    <t>Bashkia Orikum</t>
  </si>
  <si>
    <t>Fshati Tragjas</t>
  </si>
  <si>
    <t>Komuna Kote</t>
  </si>
  <si>
    <t>Fshati Mazhar</t>
  </si>
  <si>
    <t>Fshati Kuc</t>
  </si>
  <si>
    <t>Fshati Borsh</t>
  </si>
  <si>
    <t>Komuna Vergo</t>
  </si>
  <si>
    <t>Komuna Finiq</t>
  </si>
  <si>
    <t>Fshati Bregas</t>
  </si>
  <si>
    <t>Fshati Shelegar</t>
  </si>
  <si>
    <t>Fshati Metoq</t>
  </si>
  <si>
    <t xml:space="preserve"> Fshati  Vrion</t>
  </si>
  <si>
    <t>Fshati Vranisht</t>
  </si>
  <si>
    <t>Fshati  Kallarat</t>
  </si>
  <si>
    <t>Fshati Pilur</t>
  </si>
  <si>
    <t>Pretendues</t>
  </si>
  <si>
    <t>Idriz</t>
  </si>
  <si>
    <t>are</t>
  </si>
  <si>
    <t xml:space="preserve"> </t>
  </si>
  <si>
    <t>Azem</t>
  </si>
  <si>
    <t>Selmanaj</t>
  </si>
  <si>
    <t xml:space="preserve">Hamlo </t>
  </si>
  <si>
    <t>Tofo</t>
  </si>
  <si>
    <t>Lilaj</t>
  </si>
  <si>
    <t>Mitat</t>
  </si>
  <si>
    <t>Daut</t>
  </si>
  <si>
    <t>Habili</t>
  </si>
  <si>
    <t>Taze</t>
  </si>
  <si>
    <t>Huso</t>
  </si>
  <si>
    <t>Kongjini</t>
  </si>
  <si>
    <t>Hysi</t>
  </si>
  <si>
    <t>Lulo</t>
  </si>
  <si>
    <t>Zeneli</t>
  </si>
  <si>
    <t>Damo</t>
  </si>
  <si>
    <t xml:space="preserve">Sadedin </t>
  </si>
  <si>
    <t>Tare</t>
  </si>
  <si>
    <t>Lame</t>
  </si>
  <si>
    <t>Rakip</t>
  </si>
  <si>
    <t>Shenaj</t>
  </si>
  <si>
    <t>Hair</t>
  </si>
  <si>
    <t>Mato</t>
  </si>
  <si>
    <t>Glluci</t>
  </si>
  <si>
    <t>Memet</t>
  </si>
  <si>
    <t>Qerim</t>
  </si>
  <si>
    <t>Jaupi</t>
  </si>
  <si>
    <t>Nuredin</t>
  </si>
  <si>
    <t>Zotaj</t>
  </si>
  <si>
    <t>Xhevit, Shkelqim</t>
  </si>
  <si>
    <t>Shero</t>
  </si>
  <si>
    <t>Bendo</t>
  </si>
  <si>
    <t>Zuka</t>
  </si>
  <si>
    <t>Reuf</t>
  </si>
  <si>
    <t>Luti</t>
  </si>
  <si>
    <t>Memush</t>
  </si>
  <si>
    <t>Bastri</t>
  </si>
  <si>
    <t>Sina</t>
  </si>
  <si>
    <t xml:space="preserve">Alban </t>
  </si>
  <si>
    <t>Guro</t>
  </si>
  <si>
    <t>Fshati Palavli</t>
  </si>
  <si>
    <t>Sinan</t>
  </si>
  <si>
    <t>Cane</t>
  </si>
  <si>
    <t>Lala</t>
  </si>
  <si>
    <t>nuk ka informacion</t>
  </si>
  <si>
    <t>s' ka info, zona s'eshte ne sistem</t>
  </si>
  <si>
    <t>Thoma</t>
  </si>
  <si>
    <t>Nikolla</t>
  </si>
  <si>
    <t xml:space="preserve">Parashqevi </t>
  </si>
  <si>
    <t>Thimio</t>
  </si>
  <si>
    <t>Koco</t>
  </si>
  <si>
    <t>Premto</t>
  </si>
  <si>
    <t>Jani</t>
  </si>
  <si>
    <t>Camandioti</t>
  </si>
  <si>
    <t>Kico</t>
  </si>
  <si>
    <t>Lize</t>
  </si>
  <si>
    <t>Alliraj</t>
  </si>
  <si>
    <t>Balla</t>
  </si>
  <si>
    <t>Hamza,Limon</t>
  </si>
  <si>
    <t>Xheto, Zeqir</t>
  </si>
  <si>
    <t>Aredin</t>
  </si>
  <si>
    <t>Rrethi I Delvines</t>
  </si>
  <si>
    <t>Koka</t>
  </si>
  <si>
    <t>Andrea</t>
  </si>
  <si>
    <t>Gaqe</t>
  </si>
  <si>
    <t>Loli</t>
  </si>
  <si>
    <t>Dahri</t>
  </si>
  <si>
    <t>Bejaz</t>
  </si>
  <si>
    <t>Gjinika</t>
  </si>
  <si>
    <t>Sotir</t>
  </si>
  <si>
    <t>Aleksander</t>
  </si>
  <si>
    <t>Zaho</t>
  </si>
  <si>
    <t>Foto</t>
  </si>
  <si>
    <t>Naci</t>
  </si>
  <si>
    <t>Dhimitri</t>
  </si>
  <si>
    <t>Petro</t>
  </si>
  <si>
    <t>Babi</t>
  </si>
  <si>
    <t xml:space="preserve">LISTA E PRONARËVE QË SHPRONËSOHEN PËR EFEKT TË NDËRTIMIT TË LINJËS 110 KV BABICË - SARANDË </t>
  </si>
  <si>
    <t>Qarku:   Vlorë, Rrethi Vlorë, Rrethi Sarandë.</t>
  </si>
  <si>
    <t xml:space="preserve">Bashkia: Vlorë, Sarandë , Himarë, Orikum, </t>
  </si>
  <si>
    <t>Komuna: Qendër Vlorë , Kote, Brataj, Hore-Vranisht, Lukovë, Vergo, Finiq</t>
  </si>
  <si>
    <t>Numri i shtyllës</t>
  </si>
  <si>
    <t>Emri, atësia, mbiemri</t>
  </si>
  <si>
    <t>Lloji I pasurisë</t>
  </si>
  <si>
    <t>Nr. Pasurisë</t>
  </si>
  <si>
    <t>Vlera Sip. shpronësim lek</t>
  </si>
  <si>
    <t>Shënime</t>
  </si>
  <si>
    <t>Qarku i Vlorës</t>
  </si>
  <si>
    <t>Komuna Qendër Vlorë</t>
  </si>
  <si>
    <t>Fshati Babicë e Madhe</t>
  </si>
  <si>
    <t>arë</t>
  </si>
  <si>
    <t>s' ka info, zona s'është në sistem</t>
  </si>
  <si>
    <r>
      <t>Siperfaqja totale shpronësimi  m</t>
    </r>
    <r>
      <rPr>
        <vertAlign val="superscript"/>
        <sz val="11"/>
        <color indexed="8"/>
        <rFont val="Calibri"/>
        <family val="2"/>
      </rPr>
      <t>2</t>
    </r>
  </si>
  <si>
    <t>Fshati Radhimë</t>
  </si>
  <si>
    <t>Bashkëpronësi</t>
  </si>
  <si>
    <t>Vlera totale në lek  për Bashkine Orikum</t>
  </si>
  <si>
    <t>Fshati Gumenicë</t>
  </si>
  <si>
    <r>
      <t>Siperfaqja totale shpronësimi  m</t>
    </r>
    <r>
      <rPr>
        <vertAlign val="superscript"/>
        <sz val="11"/>
        <color indexed="8"/>
        <rFont val="Calibri"/>
        <family val="2"/>
      </rPr>
      <t>2</t>
    </r>
  </si>
  <si>
    <t>kullotë</t>
  </si>
  <si>
    <t>Komuna Hore-Vranisht</t>
  </si>
  <si>
    <t>Fshati Kudhës</t>
  </si>
  <si>
    <t>Vlera totale në lek për Bashkinë e Himarës</t>
  </si>
  <si>
    <t>Rrethi i Sarandës</t>
  </si>
  <si>
    <t>Vlera totale në lek për Komunën Lukovë</t>
  </si>
  <si>
    <t>Rrethi I Delvinës</t>
  </si>
  <si>
    <t>Komuna Lukovë</t>
  </si>
  <si>
    <t xml:space="preserve"> zona s'është në sistem</t>
  </si>
  <si>
    <t>Rrethi,  Bashkia:  Sarandë</t>
  </si>
  <si>
    <t>Fshati Gjashtë</t>
  </si>
  <si>
    <t>Rrethi i Delvinës</t>
  </si>
  <si>
    <t>Vlera totale në lek për Linjën 110 kV Babicë- Sarandë</t>
  </si>
  <si>
    <t>Vlera totale në lek për Bashkine Sarandë</t>
  </si>
  <si>
    <t>Vlera totale në lek për Komunën Finiq</t>
  </si>
  <si>
    <r>
      <t>Sipërfaqja totale shpronësimi  m</t>
    </r>
    <r>
      <rPr>
        <vertAlign val="superscript"/>
        <sz val="11"/>
        <color indexed="8"/>
        <rFont val="Calibri"/>
        <family val="2"/>
      </rPr>
      <t>2</t>
    </r>
  </si>
  <si>
    <r>
      <t>Sasia e sip. pronës m</t>
    </r>
    <r>
      <rPr>
        <b/>
        <vertAlign val="superscript"/>
        <sz val="11"/>
        <rFont val="Calibri"/>
        <family val="2"/>
      </rPr>
      <t>2</t>
    </r>
  </si>
  <si>
    <r>
      <t>Sip. shtyllës  shpronësim m</t>
    </r>
    <r>
      <rPr>
        <b/>
        <vertAlign val="superscript"/>
        <sz val="11"/>
        <rFont val="Calibri"/>
        <family val="2"/>
      </rPr>
      <t>2</t>
    </r>
  </si>
  <si>
    <r>
      <t>Vlera në lek/m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sipas ll.të pasurisë</t>
    </r>
  </si>
  <si>
    <t>Te dhëna për pronësinë</t>
  </si>
  <si>
    <r>
      <t>Sipërfaqja totale shpronësimi  m</t>
    </r>
    <r>
      <rPr>
        <b/>
        <i/>
        <vertAlign val="superscript"/>
        <sz val="14"/>
        <color indexed="8"/>
        <rFont val="Calibri"/>
        <family val="2"/>
      </rPr>
      <t>2</t>
    </r>
    <r>
      <rPr>
        <b/>
        <i/>
        <sz val="14"/>
        <color indexed="8"/>
        <rFont val="Calibri"/>
        <family val="2"/>
      </rPr>
      <t xml:space="preserve"> për Linjën 110 kV Babicë-Sarandë</t>
    </r>
  </si>
  <si>
    <t>Vlera totale në lek  për Komunën Qendër Vlorë</t>
  </si>
  <si>
    <t>Vlera totale në lek për Komunën Kote</t>
  </si>
  <si>
    <t>Vlera totale në lek për Komunën Brataj</t>
  </si>
  <si>
    <t>Vlera totale në lek për Komunën Hore-Vranisht</t>
  </si>
  <si>
    <t>Vlera totale në lek për Komunën Vergo</t>
  </si>
  <si>
    <r>
      <t>Sipërfaqja totale shpronësimi  m</t>
    </r>
    <r>
      <rPr>
        <vertAlign val="superscript"/>
        <sz val="11"/>
        <color indexed="8"/>
        <rFont val="Calibri"/>
        <family val="2"/>
      </rPr>
      <t>2</t>
    </r>
  </si>
  <si>
    <t>Bashkia Himarë</t>
  </si>
  <si>
    <t>Fshati Qeparo -Fushë</t>
  </si>
  <si>
    <t>Lloji i pasurisë së palujteshme që shpronësohet: Tokë bujqësore Arë, Truall, Kullotë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</si>
</sst>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[$-409]h:mm:ss\ AM/PM"/>
    <numFmt numFmtId="172" formatCode="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4"/>
      <color indexed="8"/>
      <name val="Calibri"/>
      <family val="2"/>
    </font>
    <font>
      <b/>
      <i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4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0" borderId="10" xfId="0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6" xfId="0" applyFont="1" applyBorder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49" fillId="0" borderId="12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left"/>
    </xf>
    <xf numFmtId="0" fontId="56" fillId="0" borderId="13" xfId="0" applyFont="1" applyFill="1" applyBorder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53" fillId="0" borderId="16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9525</xdr:rowOff>
    </xdr:from>
    <xdr:to>
      <xdr:col>7</xdr:col>
      <xdr:colOff>571500</xdr:colOff>
      <xdr:row>4</xdr:row>
      <xdr:rowOff>0</xdr:rowOff>
    </xdr:to>
    <xdr:pic>
      <xdr:nvPicPr>
        <xdr:cNvPr id="1" name="Picture 1" descr="C:\Users\o.bello\Desktop\LOGO\OST-log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9525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0</xdr:row>
      <xdr:rowOff>9525</xdr:rowOff>
    </xdr:from>
    <xdr:to>
      <xdr:col>8</xdr:col>
      <xdr:colOff>428625</xdr:colOff>
      <xdr:row>4</xdr:row>
      <xdr:rowOff>76200</xdr:rowOff>
    </xdr:to>
    <xdr:pic>
      <xdr:nvPicPr>
        <xdr:cNvPr id="2" name="Picture 58" descr="Versioni Final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9525"/>
          <a:ext cx="2171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4"/>
  <sheetViews>
    <sheetView tabSelected="1" view="pageLayout" zoomScale="75" zoomScaleNormal="80" zoomScalePageLayoutView="75" workbookViewId="0" topLeftCell="A1">
      <selection activeCell="E222" sqref="E222"/>
    </sheetView>
  </sheetViews>
  <sheetFormatPr defaultColWidth="9.140625" defaultRowHeight="15"/>
  <cols>
    <col min="1" max="1" width="6.57421875" style="0" customWidth="1"/>
    <col min="2" max="2" width="9.57421875" style="0" customWidth="1"/>
    <col min="3" max="3" width="12.57421875" style="0" customWidth="1"/>
    <col min="4" max="4" width="13.00390625" style="0" customWidth="1"/>
    <col min="5" max="5" width="14.8515625" style="0" customWidth="1"/>
    <col min="6" max="6" width="9.140625" style="48" customWidth="1"/>
    <col min="7" max="7" width="10.00390625" style="48" customWidth="1"/>
    <col min="8" max="8" width="12.8515625" style="48" customWidth="1"/>
    <col min="9" max="9" width="10.57421875" style="48" customWidth="1"/>
    <col min="10" max="10" width="12.140625" style="48" customWidth="1"/>
    <col min="11" max="11" width="10.421875" style="52" customWidth="1"/>
    <col min="12" max="12" width="11.57421875" style="48" customWidth="1"/>
    <col min="13" max="13" width="27.421875" style="0" customWidth="1"/>
  </cols>
  <sheetData>
    <row r="1" spans="2:13" ht="1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2:13" ht="1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2:13" ht="29.25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13" ht="18.75">
      <c r="B5" s="8" t="s">
        <v>132</v>
      </c>
      <c r="C5" s="3"/>
      <c r="D5" s="3"/>
      <c r="E5" s="3"/>
      <c r="F5" s="47"/>
      <c r="G5" s="47"/>
      <c r="H5" s="47"/>
      <c r="I5" s="47"/>
      <c r="J5" s="47"/>
      <c r="K5" s="75"/>
      <c r="L5" s="47"/>
      <c r="M5" s="3"/>
    </row>
    <row r="6" spans="2:13" ht="15">
      <c r="B6" s="9" t="s">
        <v>133</v>
      </c>
      <c r="C6" s="9"/>
      <c r="D6" s="9"/>
      <c r="E6" s="9"/>
      <c r="F6" s="10"/>
      <c r="G6" s="10"/>
      <c r="H6" s="10"/>
      <c r="I6" s="71"/>
      <c r="J6" s="71"/>
      <c r="K6" s="76"/>
      <c r="L6" s="71"/>
      <c r="M6" s="1"/>
    </row>
    <row r="7" spans="2:13" ht="15">
      <c r="B7" s="9" t="s">
        <v>134</v>
      </c>
      <c r="C7" s="9"/>
      <c r="D7" s="9"/>
      <c r="E7" s="9"/>
      <c r="F7" s="10"/>
      <c r="G7" s="10"/>
      <c r="H7" s="10"/>
      <c r="I7" s="71"/>
      <c r="J7" s="71"/>
      <c r="K7" s="76"/>
      <c r="L7" s="71"/>
      <c r="M7" s="1"/>
    </row>
    <row r="8" spans="2:13" ht="15">
      <c r="B8" s="9" t="s">
        <v>135</v>
      </c>
      <c r="C8" s="9"/>
      <c r="D8" s="9"/>
      <c r="E8" s="9"/>
      <c r="F8" s="10"/>
      <c r="G8" s="10"/>
      <c r="H8" s="10"/>
      <c r="I8" s="71"/>
      <c r="J8" s="71"/>
      <c r="K8" s="76"/>
      <c r="L8" s="71"/>
      <c r="M8" s="1"/>
    </row>
    <row r="9" spans="2:13" ht="15">
      <c r="B9" s="11" t="s">
        <v>182</v>
      </c>
      <c r="C9" s="9"/>
      <c r="D9" s="9"/>
      <c r="E9" s="11"/>
      <c r="F9" s="10"/>
      <c r="G9" s="10"/>
      <c r="H9" s="10"/>
      <c r="I9" s="71"/>
      <c r="J9" s="71"/>
      <c r="K9" s="76"/>
      <c r="L9" s="71"/>
      <c r="M9" s="1"/>
    </row>
    <row r="11" spans="2:13" ht="15">
      <c r="B11" s="97" t="s">
        <v>136</v>
      </c>
      <c r="C11" s="85" t="s">
        <v>137</v>
      </c>
      <c r="D11" s="86"/>
      <c r="E11" s="87"/>
      <c r="F11" s="94" t="s">
        <v>172</v>
      </c>
      <c r="G11" s="95"/>
      <c r="H11" s="95"/>
      <c r="I11" s="95"/>
      <c r="J11" s="96"/>
      <c r="K11" s="97" t="s">
        <v>171</v>
      </c>
      <c r="L11" s="97" t="s">
        <v>140</v>
      </c>
      <c r="M11" s="97" t="s">
        <v>141</v>
      </c>
    </row>
    <row r="12" spans="2:13" ht="15">
      <c r="B12" s="98"/>
      <c r="C12" s="88"/>
      <c r="D12" s="89"/>
      <c r="E12" s="90"/>
      <c r="F12" s="97" t="s">
        <v>138</v>
      </c>
      <c r="G12" s="97" t="s">
        <v>0</v>
      </c>
      <c r="H12" s="97" t="s">
        <v>139</v>
      </c>
      <c r="I12" s="97" t="s">
        <v>169</v>
      </c>
      <c r="J12" s="97" t="s">
        <v>170</v>
      </c>
      <c r="K12" s="98"/>
      <c r="L12" s="98"/>
      <c r="M12" s="98"/>
    </row>
    <row r="13" spans="2:13" ht="57.75" customHeight="1">
      <c r="B13" s="99"/>
      <c r="C13" s="91"/>
      <c r="D13" s="92"/>
      <c r="E13" s="93"/>
      <c r="F13" s="99"/>
      <c r="G13" s="99"/>
      <c r="H13" s="99"/>
      <c r="I13" s="99"/>
      <c r="J13" s="99"/>
      <c r="K13" s="99"/>
      <c r="L13" s="99"/>
      <c r="M13" s="99"/>
    </row>
    <row r="14" spans="2:13" ht="15">
      <c r="B14" s="19">
        <v>1</v>
      </c>
      <c r="C14" s="117">
        <v>2</v>
      </c>
      <c r="D14" s="118"/>
      <c r="E14" s="119"/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19">
        <v>8</v>
      </c>
      <c r="L14" s="19">
        <v>9</v>
      </c>
      <c r="M14" s="19">
        <v>10</v>
      </c>
    </row>
    <row r="15" spans="2:13" ht="15">
      <c r="B15" s="121" t="s">
        <v>142</v>
      </c>
      <c r="C15" s="122"/>
      <c r="D15" s="122"/>
      <c r="E15" s="123"/>
      <c r="F15" s="5"/>
      <c r="G15" s="5"/>
      <c r="H15" s="5"/>
      <c r="I15" s="5"/>
      <c r="J15" s="7"/>
      <c r="K15" s="34"/>
      <c r="L15" s="7"/>
      <c r="M15" s="16"/>
    </row>
    <row r="16" spans="2:13" ht="15">
      <c r="B16" s="120" t="s">
        <v>143</v>
      </c>
      <c r="C16" s="124"/>
      <c r="D16" s="124"/>
      <c r="E16" s="125"/>
      <c r="F16" s="5"/>
      <c r="G16" s="5"/>
      <c r="H16" s="5"/>
      <c r="I16" s="5"/>
      <c r="J16" s="7"/>
      <c r="K16" s="34"/>
      <c r="L16" s="7"/>
      <c r="M16" s="16"/>
    </row>
    <row r="17" spans="2:13" ht="15">
      <c r="B17" s="83" t="s">
        <v>144</v>
      </c>
      <c r="C17" s="84"/>
      <c r="D17" s="64"/>
      <c r="E17" s="12"/>
      <c r="F17" s="5"/>
      <c r="G17" s="53"/>
      <c r="H17" s="5"/>
      <c r="I17" s="5"/>
      <c r="J17" s="7"/>
      <c r="K17" s="34"/>
      <c r="L17" s="7"/>
      <c r="M17" s="16"/>
    </row>
    <row r="18" spans="2:13" ht="15">
      <c r="B18" s="27">
        <v>1</v>
      </c>
      <c r="C18" s="65" t="s">
        <v>52</v>
      </c>
      <c r="D18" s="12"/>
      <c r="E18" s="12"/>
      <c r="F18" s="49" t="s">
        <v>145</v>
      </c>
      <c r="G18" s="54">
        <v>1060</v>
      </c>
      <c r="H18" s="57" t="s">
        <v>1</v>
      </c>
      <c r="I18" s="12"/>
      <c r="J18" s="29">
        <v>93.6</v>
      </c>
      <c r="K18" s="28">
        <v>327</v>
      </c>
      <c r="L18" s="32">
        <f>PRODUCT(J18,K18)</f>
        <v>30607.199999999997</v>
      </c>
      <c r="M18" s="16" t="s">
        <v>146</v>
      </c>
    </row>
    <row r="19" spans="2:13" ht="15">
      <c r="B19" s="31">
        <v>2</v>
      </c>
      <c r="C19" s="28" t="s">
        <v>52</v>
      </c>
      <c r="D19" s="12"/>
      <c r="E19" s="12"/>
      <c r="F19" s="49" t="s">
        <v>145</v>
      </c>
      <c r="G19" s="54">
        <v>1060</v>
      </c>
      <c r="H19" s="58" t="s">
        <v>2</v>
      </c>
      <c r="I19" s="12"/>
      <c r="J19" s="32">
        <v>81.2</v>
      </c>
      <c r="K19" s="28">
        <v>327</v>
      </c>
      <c r="L19" s="32">
        <f aca="true" t="shared" si="0" ref="L19:L33">PRODUCT(J19,K19)</f>
        <v>26552.4</v>
      </c>
      <c r="M19" s="16" t="s">
        <v>146</v>
      </c>
    </row>
    <row r="20" spans="2:13" ht="15">
      <c r="B20" s="31">
        <v>3</v>
      </c>
      <c r="C20" s="28" t="s">
        <v>52</v>
      </c>
      <c r="D20" s="12"/>
      <c r="E20" s="12"/>
      <c r="F20" s="49" t="s">
        <v>145</v>
      </c>
      <c r="G20" s="54">
        <v>1060</v>
      </c>
      <c r="H20" s="59">
        <v>313</v>
      </c>
      <c r="I20" s="12"/>
      <c r="J20" s="29">
        <v>54.2</v>
      </c>
      <c r="K20" s="28">
        <v>327</v>
      </c>
      <c r="L20" s="32">
        <f t="shared" si="0"/>
        <v>17723.4</v>
      </c>
      <c r="M20" s="16" t="s">
        <v>146</v>
      </c>
    </row>
    <row r="21" spans="2:13" ht="15">
      <c r="B21" s="12">
        <v>4</v>
      </c>
      <c r="C21" s="28" t="s">
        <v>52</v>
      </c>
      <c r="D21" s="33"/>
      <c r="E21" s="12"/>
      <c r="F21" s="49" t="s">
        <v>145</v>
      </c>
      <c r="G21" s="54">
        <v>1060</v>
      </c>
      <c r="H21" s="58"/>
      <c r="I21" s="12"/>
      <c r="J21" s="32">
        <v>69</v>
      </c>
      <c r="K21" s="28">
        <v>327</v>
      </c>
      <c r="L21" s="32">
        <f t="shared" si="0"/>
        <v>22563</v>
      </c>
      <c r="M21" s="16" t="s">
        <v>146</v>
      </c>
    </row>
    <row r="22" spans="2:13" ht="15">
      <c r="B22" s="12">
        <v>5</v>
      </c>
      <c r="C22" s="28" t="s">
        <v>52</v>
      </c>
      <c r="D22" s="33"/>
      <c r="E22" s="12"/>
      <c r="F22" s="49" t="s">
        <v>145</v>
      </c>
      <c r="G22" s="49">
        <v>1060</v>
      </c>
      <c r="H22" s="58"/>
      <c r="I22" s="12"/>
      <c r="J22" s="29">
        <v>70.3</v>
      </c>
      <c r="K22" s="28">
        <v>327</v>
      </c>
      <c r="L22" s="32">
        <f t="shared" si="0"/>
        <v>22988.1</v>
      </c>
      <c r="M22" s="16" t="s">
        <v>146</v>
      </c>
    </row>
    <row r="23" spans="2:13" ht="15">
      <c r="B23" s="31">
        <v>6</v>
      </c>
      <c r="C23" s="28" t="s">
        <v>52</v>
      </c>
      <c r="D23" s="14"/>
      <c r="E23" s="14"/>
      <c r="F23" s="49" t="s">
        <v>145</v>
      </c>
      <c r="G23" s="49">
        <v>1060</v>
      </c>
      <c r="H23" s="58"/>
      <c r="I23" s="12"/>
      <c r="J23" s="32">
        <v>62</v>
      </c>
      <c r="K23" s="28">
        <v>327</v>
      </c>
      <c r="L23" s="32">
        <f t="shared" si="0"/>
        <v>20274</v>
      </c>
      <c r="M23" s="16" t="s">
        <v>146</v>
      </c>
    </row>
    <row r="24" spans="2:13" ht="15">
      <c r="B24" s="31">
        <v>7</v>
      </c>
      <c r="C24" s="28" t="s">
        <v>52</v>
      </c>
      <c r="D24" s="14"/>
      <c r="E24" s="14"/>
      <c r="F24" s="49" t="s">
        <v>145</v>
      </c>
      <c r="G24" s="54">
        <v>1060</v>
      </c>
      <c r="H24" s="58"/>
      <c r="I24" s="12"/>
      <c r="J24" s="29">
        <v>62</v>
      </c>
      <c r="K24" s="28">
        <v>327</v>
      </c>
      <c r="L24" s="32">
        <f t="shared" si="0"/>
        <v>20274</v>
      </c>
      <c r="M24" s="16" t="s">
        <v>146</v>
      </c>
    </row>
    <row r="25" spans="2:13" ht="15">
      <c r="B25" s="31">
        <v>8</v>
      </c>
      <c r="C25" s="28" t="s">
        <v>52</v>
      </c>
      <c r="D25" s="14"/>
      <c r="E25" s="14"/>
      <c r="F25" s="49" t="s">
        <v>145</v>
      </c>
      <c r="G25" s="54">
        <v>1060</v>
      </c>
      <c r="H25" s="58"/>
      <c r="I25" s="12"/>
      <c r="J25" s="32">
        <v>54.2</v>
      </c>
      <c r="K25" s="28">
        <v>327</v>
      </c>
      <c r="L25" s="32">
        <f t="shared" si="0"/>
        <v>17723.4</v>
      </c>
      <c r="M25" s="16" t="s">
        <v>146</v>
      </c>
    </row>
    <row r="26" spans="2:13" ht="15">
      <c r="B26" s="31">
        <v>9</v>
      </c>
      <c r="C26" s="28" t="s">
        <v>52</v>
      </c>
      <c r="D26" s="14"/>
      <c r="E26" s="14"/>
      <c r="F26" s="49" t="s">
        <v>145</v>
      </c>
      <c r="G26" s="54">
        <v>1060</v>
      </c>
      <c r="H26" s="58"/>
      <c r="I26" s="12"/>
      <c r="J26" s="29">
        <v>62</v>
      </c>
      <c r="K26" s="28">
        <v>327</v>
      </c>
      <c r="L26" s="32">
        <f t="shared" si="0"/>
        <v>20274</v>
      </c>
      <c r="M26" s="16" t="s">
        <v>146</v>
      </c>
    </row>
    <row r="27" spans="2:13" ht="15">
      <c r="B27" s="31">
        <v>10</v>
      </c>
      <c r="C27" s="28" t="s">
        <v>52</v>
      </c>
      <c r="D27" s="14"/>
      <c r="E27" s="14"/>
      <c r="F27" s="49" t="s">
        <v>145</v>
      </c>
      <c r="G27" s="54">
        <v>1060</v>
      </c>
      <c r="H27" s="58"/>
      <c r="I27" s="12"/>
      <c r="J27" s="32">
        <v>54.2</v>
      </c>
      <c r="K27" s="28">
        <v>327</v>
      </c>
      <c r="L27" s="32">
        <f t="shared" si="0"/>
        <v>17723.4</v>
      </c>
      <c r="M27" s="16" t="s">
        <v>146</v>
      </c>
    </row>
    <row r="28" spans="2:13" ht="15">
      <c r="B28" s="31">
        <v>11</v>
      </c>
      <c r="C28" s="28" t="s">
        <v>52</v>
      </c>
      <c r="D28" s="14"/>
      <c r="E28" s="14"/>
      <c r="F28" s="49" t="s">
        <v>145</v>
      </c>
      <c r="G28" s="54">
        <v>1060</v>
      </c>
      <c r="H28" s="58"/>
      <c r="I28" s="12"/>
      <c r="J28" s="29">
        <v>69</v>
      </c>
      <c r="K28" s="28">
        <v>327</v>
      </c>
      <c r="L28" s="32">
        <f t="shared" si="0"/>
        <v>22563</v>
      </c>
      <c r="M28" s="16" t="s">
        <v>146</v>
      </c>
    </row>
    <row r="29" spans="2:13" ht="15">
      <c r="B29" s="31">
        <v>12</v>
      </c>
      <c r="C29" s="28" t="s">
        <v>52</v>
      </c>
      <c r="D29" s="14"/>
      <c r="E29" s="14"/>
      <c r="F29" s="49" t="s">
        <v>145</v>
      </c>
      <c r="G29" s="54">
        <v>1060</v>
      </c>
      <c r="H29" s="58"/>
      <c r="I29" s="12"/>
      <c r="J29" s="32">
        <v>54.2</v>
      </c>
      <c r="K29" s="28">
        <v>327</v>
      </c>
      <c r="L29" s="32">
        <f t="shared" si="0"/>
        <v>17723.4</v>
      </c>
      <c r="M29" s="16" t="s">
        <v>146</v>
      </c>
    </row>
    <row r="30" spans="2:13" ht="15">
      <c r="B30" s="31">
        <v>13</v>
      </c>
      <c r="C30" s="28" t="s">
        <v>52</v>
      </c>
      <c r="D30" s="14"/>
      <c r="E30" s="14"/>
      <c r="F30" s="49" t="s">
        <v>145</v>
      </c>
      <c r="G30" s="54">
        <v>1060</v>
      </c>
      <c r="H30" s="58"/>
      <c r="I30" s="12"/>
      <c r="J30" s="29">
        <v>47</v>
      </c>
      <c r="K30" s="28">
        <v>327</v>
      </c>
      <c r="L30" s="32">
        <f t="shared" si="0"/>
        <v>15369</v>
      </c>
      <c r="M30" s="16" t="s">
        <v>146</v>
      </c>
    </row>
    <row r="31" spans="2:13" ht="15">
      <c r="B31" s="31">
        <v>14</v>
      </c>
      <c r="C31" s="28" t="s">
        <v>52</v>
      </c>
      <c r="D31" s="14"/>
      <c r="E31" s="14"/>
      <c r="F31" s="49" t="s">
        <v>145</v>
      </c>
      <c r="G31" s="54">
        <v>1060</v>
      </c>
      <c r="H31" s="58"/>
      <c r="I31" s="12"/>
      <c r="J31" s="32">
        <v>69</v>
      </c>
      <c r="K31" s="28">
        <v>327</v>
      </c>
      <c r="L31" s="32">
        <f t="shared" si="0"/>
        <v>22563</v>
      </c>
      <c r="M31" s="16" t="s">
        <v>146</v>
      </c>
    </row>
    <row r="32" spans="2:13" ht="15">
      <c r="B32" s="31">
        <v>15</v>
      </c>
      <c r="C32" s="28" t="s">
        <v>52</v>
      </c>
      <c r="D32" s="14"/>
      <c r="E32" s="14"/>
      <c r="F32" s="49" t="s">
        <v>145</v>
      </c>
      <c r="G32" s="54">
        <v>1060</v>
      </c>
      <c r="H32" s="58"/>
      <c r="I32" s="12"/>
      <c r="J32" s="29">
        <v>109.3</v>
      </c>
      <c r="K32" s="28">
        <v>327</v>
      </c>
      <c r="L32" s="32">
        <f t="shared" si="0"/>
        <v>35741.1</v>
      </c>
      <c r="M32" s="16" t="s">
        <v>146</v>
      </c>
    </row>
    <row r="33" spans="2:13" ht="15">
      <c r="B33" s="31">
        <v>16</v>
      </c>
      <c r="C33" s="28" t="s">
        <v>52</v>
      </c>
      <c r="D33" s="14"/>
      <c r="E33" s="14"/>
      <c r="F33" s="49" t="s">
        <v>145</v>
      </c>
      <c r="G33" s="54">
        <v>1060</v>
      </c>
      <c r="H33" s="58"/>
      <c r="I33" s="12"/>
      <c r="J33" s="32">
        <v>73.5</v>
      </c>
      <c r="K33" s="28">
        <v>327</v>
      </c>
      <c r="L33" s="32">
        <f t="shared" si="0"/>
        <v>24034.5</v>
      </c>
      <c r="M33" s="16" t="s">
        <v>146</v>
      </c>
    </row>
    <row r="34" spans="2:13" ht="16.5" customHeight="1">
      <c r="B34" s="101"/>
      <c r="C34" s="102"/>
      <c r="D34" s="102"/>
      <c r="E34" s="103"/>
      <c r="F34" s="138" t="s">
        <v>179</v>
      </c>
      <c r="G34" s="139"/>
      <c r="H34" s="139"/>
      <c r="I34" s="140"/>
      <c r="J34" s="77">
        <f>SUM(J18:J33)</f>
        <v>1084.7</v>
      </c>
      <c r="K34" s="21"/>
      <c r="L34" s="21"/>
      <c r="M34" s="30"/>
    </row>
    <row r="35" spans="2:13" ht="17.25" customHeight="1">
      <c r="B35" s="104"/>
      <c r="C35" s="105"/>
      <c r="D35" s="105"/>
      <c r="E35" s="106"/>
      <c r="F35" s="138" t="s">
        <v>174</v>
      </c>
      <c r="G35" s="139"/>
      <c r="H35" s="139"/>
      <c r="I35" s="139"/>
      <c r="J35" s="140"/>
      <c r="K35" s="21"/>
      <c r="L35" s="77">
        <f>SUM(L18:L33)</f>
        <v>354696.89999999997</v>
      </c>
      <c r="M35" s="30"/>
    </row>
    <row r="36" spans="2:13" ht="15">
      <c r="B36" s="107" t="s">
        <v>37</v>
      </c>
      <c r="C36" s="115"/>
      <c r="D36" s="115"/>
      <c r="E36" s="108"/>
      <c r="F36" s="21"/>
      <c r="G36" s="21"/>
      <c r="H36" s="21"/>
      <c r="I36" s="21"/>
      <c r="J36" s="21"/>
      <c r="K36" s="21"/>
      <c r="L36" s="21"/>
      <c r="M36" s="30"/>
    </row>
    <row r="37" spans="2:13" ht="15">
      <c r="B37" s="100" t="s">
        <v>148</v>
      </c>
      <c r="C37" s="114"/>
      <c r="D37" s="14"/>
      <c r="E37" s="14"/>
      <c r="F37" s="34"/>
      <c r="G37" s="34"/>
      <c r="H37" s="34"/>
      <c r="I37" s="34"/>
      <c r="J37" s="34"/>
      <c r="K37" s="34"/>
      <c r="L37" s="32"/>
      <c r="M37" s="30"/>
    </row>
    <row r="38" spans="2:13" ht="15">
      <c r="B38" s="31">
        <v>24</v>
      </c>
      <c r="C38" s="38" t="s">
        <v>52</v>
      </c>
      <c r="D38" s="14"/>
      <c r="E38" s="14"/>
      <c r="F38" s="7" t="s">
        <v>145</v>
      </c>
      <c r="G38" s="34">
        <v>3140</v>
      </c>
      <c r="H38" s="34"/>
      <c r="I38" s="34"/>
      <c r="J38" s="32">
        <v>56.1</v>
      </c>
      <c r="K38" s="34">
        <v>327</v>
      </c>
      <c r="L38" s="32">
        <f aca="true" t="shared" si="1" ref="L38:L52">PRODUCT(J38,K38)</f>
        <v>18344.7</v>
      </c>
      <c r="M38" s="16" t="s">
        <v>146</v>
      </c>
    </row>
    <row r="39" spans="2:13" ht="15">
      <c r="B39" s="31">
        <v>25</v>
      </c>
      <c r="C39" s="38" t="s">
        <v>52</v>
      </c>
      <c r="D39" s="14"/>
      <c r="E39" s="14"/>
      <c r="F39" s="7" t="s">
        <v>145</v>
      </c>
      <c r="G39" s="34">
        <v>3140</v>
      </c>
      <c r="H39" s="34"/>
      <c r="I39" s="34"/>
      <c r="J39" s="32">
        <v>40.3</v>
      </c>
      <c r="K39" s="34">
        <v>327</v>
      </c>
      <c r="L39" s="32">
        <f t="shared" si="1"/>
        <v>13178.099999999999</v>
      </c>
      <c r="M39" s="16" t="s">
        <v>146</v>
      </c>
    </row>
    <row r="40" spans="2:13" ht="15">
      <c r="B40" s="31">
        <v>26</v>
      </c>
      <c r="C40" s="38" t="s">
        <v>52</v>
      </c>
      <c r="D40" s="14"/>
      <c r="E40" s="14"/>
      <c r="F40" s="7" t="s">
        <v>145</v>
      </c>
      <c r="G40" s="34">
        <v>3140</v>
      </c>
      <c r="H40" s="34"/>
      <c r="I40" s="34"/>
      <c r="J40" s="29">
        <v>47</v>
      </c>
      <c r="K40" s="34">
        <v>327</v>
      </c>
      <c r="L40" s="32">
        <f t="shared" si="1"/>
        <v>15369</v>
      </c>
      <c r="M40" s="16" t="s">
        <v>146</v>
      </c>
    </row>
    <row r="41" spans="2:13" ht="15">
      <c r="B41" s="31">
        <v>27</v>
      </c>
      <c r="C41" s="38" t="s">
        <v>52</v>
      </c>
      <c r="D41" s="14"/>
      <c r="E41" s="14"/>
      <c r="F41" s="7" t="s">
        <v>145</v>
      </c>
      <c r="G41" s="34">
        <v>3140</v>
      </c>
      <c r="H41" s="34"/>
      <c r="I41" s="34"/>
      <c r="J41" s="32">
        <v>62</v>
      </c>
      <c r="K41" s="34">
        <v>327</v>
      </c>
      <c r="L41" s="32">
        <f t="shared" si="1"/>
        <v>20274</v>
      </c>
      <c r="M41" s="16" t="s">
        <v>146</v>
      </c>
    </row>
    <row r="42" spans="2:13" ht="15">
      <c r="B42" s="31">
        <v>28</v>
      </c>
      <c r="C42" s="38" t="s">
        <v>52</v>
      </c>
      <c r="D42" s="14"/>
      <c r="E42" s="14"/>
      <c r="F42" s="7" t="s">
        <v>145</v>
      </c>
      <c r="G42" s="34">
        <v>3140</v>
      </c>
      <c r="H42" s="34"/>
      <c r="I42" s="34"/>
      <c r="J42" s="29">
        <v>47</v>
      </c>
      <c r="K42" s="34">
        <v>327</v>
      </c>
      <c r="L42" s="32">
        <f t="shared" si="1"/>
        <v>15369</v>
      </c>
      <c r="M42" s="16" t="s">
        <v>146</v>
      </c>
    </row>
    <row r="43" spans="2:13" ht="15">
      <c r="B43" s="35">
        <v>29</v>
      </c>
      <c r="C43" s="38" t="s">
        <v>52</v>
      </c>
      <c r="D43" s="14"/>
      <c r="E43" s="14"/>
      <c r="F43" s="7" t="s">
        <v>145</v>
      </c>
      <c r="G43" s="34">
        <v>3140</v>
      </c>
      <c r="H43" s="34"/>
      <c r="I43" s="34"/>
      <c r="J43" s="32">
        <v>69</v>
      </c>
      <c r="K43" s="34">
        <v>327</v>
      </c>
      <c r="L43" s="32">
        <f t="shared" si="1"/>
        <v>22563</v>
      </c>
      <c r="M43" s="16" t="s">
        <v>146</v>
      </c>
    </row>
    <row r="44" spans="2:13" ht="15">
      <c r="B44" s="31">
        <v>38</v>
      </c>
      <c r="C44" s="38" t="s">
        <v>52</v>
      </c>
      <c r="D44" s="14"/>
      <c r="E44" s="14"/>
      <c r="F44" s="7" t="s">
        <v>145</v>
      </c>
      <c r="G44" s="46">
        <v>3140</v>
      </c>
      <c r="H44" s="34"/>
      <c r="I44" s="34"/>
      <c r="J44" s="32">
        <v>47</v>
      </c>
      <c r="K44" s="34">
        <v>327</v>
      </c>
      <c r="L44" s="32">
        <f t="shared" si="1"/>
        <v>15369</v>
      </c>
      <c r="M44" s="16" t="s">
        <v>146</v>
      </c>
    </row>
    <row r="45" spans="2:13" ht="15">
      <c r="B45" s="31">
        <v>39</v>
      </c>
      <c r="C45" s="14" t="s">
        <v>56</v>
      </c>
      <c r="D45" s="14"/>
      <c r="E45" s="14" t="s">
        <v>57</v>
      </c>
      <c r="F45" s="7" t="s">
        <v>145</v>
      </c>
      <c r="G45" s="46">
        <v>3140</v>
      </c>
      <c r="H45" s="34">
        <v>181</v>
      </c>
      <c r="I45" s="34">
        <v>9440</v>
      </c>
      <c r="J45" s="32">
        <v>40.3</v>
      </c>
      <c r="K45" s="34">
        <v>327</v>
      </c>
      <c r="L45" s="32">
        <f t="shared" si="1"/>
        <v>13178.099999999999</v>
      </c>
      <c r="M45" s="16" t="s">
        <v>149</v>
      </c>
    </row>
    <row r="46" spans="2:13" ht="15">
      <c r="B46" s="31">
        <v>40</v>
      </c>
      <c r="C46" s="14" t="s">
        <v>56</v>
      </c>
      <c r="D46" s="14"/>
      <c r="E46" s="14" t="s">
        <v>57</v>
      </c>
      <c r="F46" s="7" t="s">
        <v>145</v>
      </c>
      <c r="G46" s="46">
        <v>3140</v>
      </c>
      <c r="H46" s="34">
        <v>194</v>
      </c>
      <c r="I46" s="34">
        <v>22600</v>
      </c>
      <c r="J46" s="32">
        <v>40.3</v>
      </c>
      <c r="K46" s="34">
        <v>327</v>
      </c>
      <c r="L46" s="32">
        <f t="shared" si="1"/>
        <v>13178.099999999999</v>
      </c>
      <c r="M46" s="16" t="s">
        <v>149</v>
      </c>
    </row>
    <row r="47" spans="2:13" ht="15">
      <c r="B47" s="31">
        <v>41</v>
      </c>
      <c r="C47" s="14" t="s">
        <v>52</v>
      </c>
      <c r="D47" s="14"/>
      <c r="E47" s="14"/>
      <c r="F47" s="7" t="s">
        <v>145</v>
      </c>
      <c r="G47" s="46">
        <v>3140</v>
      </c>
      <c r="H47" s="34" t="s">
        <v>3</v>
      </c>
      <c r="I47" s="34">
        <v>40000</v>
      </c>
      <c r="J47" s="29">
        <v>93.2</v>
      </c>
      <c r="K47" s="34">
        <v>327</v>
      </c>
      <c r="L47" s="32">
        <f t="shared" si="1"/>
        <v>30476.4</v>
      </c>
      <c r="M47" s="16" t="s">
        <v>149</v>
      </c>
    </row>
    <row r="48" spans="2:13" ht="15">
      <c r="B48" s="100" t="s">
        <v>38</v>
      </c>
      <c r="C48" s="114"/>
      <c r="D48" s="36"/>
      <c r="E48" s="36"/>
      <c r="F48" s="50"/>
      <c r="G48" s="50"/>
      <c r="H48" s="50"/>
      <c r="I48" s="50"/>
      <c r="J48" s="32"/>
      <c r="K48" s="34"/>
      <c r="L48" s="32"/>
      <c r="M48" s="30"/>
    </row>
    <row r="49" spans="2:14" ht="15">
      <c r="B49" s="39">
        <v>42</v>
      </c>
      <c r="C49" s="14" t="s">
        <v>52</v>
      </c>
      <c r="D49" s="14"/>
      <c r="E49" s="14"/>
      <c r="F49" s="7" t="s">
        <v>145</v>
      </c>
      <c r="G49" s="34">
        <v>3621</v>
      </c>
      <c r="H49" s="34"/>
      <c r="I49" s="34"/>
      <c r="J49" s="32">
        <v>112</v>
      </c>
      <c r="K49" s="34">
        <v>191</v>
      </c>
      <c r="L49" s="32">
        <f t="shared" si="1"/>
        <v>21392</v>
      </c>
      <c r="M49" s="16" t="s">
        <v>146</v>
      </c>
      <c r="N49">
        <f>PRODUCT(K49,J49)</f>
        <v>21392</v>
      </c>
    </row>
    <row r="50" spans="2:14" ht="15">
      <c r="B50" s="37">
        <v>43</v>
      </c>
      <c r="C50" s="14" t="s">
        <v>52</v>
      </c>
      <c r="D50" s="14"/>
      <c r="E50" s="14"/>
      <c r="F50" s="7" t="s">
        <v>145</v>
      </c>
      <c r="G50" s="34">
        <v>3621</v>
      </c>
      <c r="H50" s="34"/>
      <c r="I50" s="34"/>
      <c r="J50" s="32">
        <v>94</v>
      </c>
      <c r="K50" s="34">
        <v>191</v>
      </c>
      <c r="L50" s="32">
        <f t="shared" si="1"/>
        <v>17954</v>
      </c>
      <c r="M50" s="16" t="s">
        <v>146</v>
      </c>
      <c r="N50">
        <f>PRODUCT(K50,J50)</f>
        <v>17954</v>
      </c>
    </row>
    <row r="51" spans="2:14" ht="15">
      <c r="B51" s="31">
        <v>44</v>
      </c>
      <c r="C51" s="14" t="s">
        <v>52</v>
      </c>
      <c r="D51" s="14"/>
      <c r="E51" s="14"/>
      <c r="F51" s="7" t="s">
        <v>145</v>
      </c>
      <c r="G51" s="34">
        <v>3621</v>
      </c>
      <c r="H51" s="34"/>
      <c r="I51" s="34"/>
      <c r="J51" s="32">
        <v>69</v>
      </c>
      <c r="K51" s="34">
        <v>191</v>
      </c>
      <c r="L51" s="32">
        <f t="shared" si="1"/>
        <v>13179</v>
      </c>
      <c r="M51" s="16" t="s">
        <v>146</v>
      </c>
      <c r="N51">
        <f>PRODUCT(K51,J51)</f>
        <v>13179</v>
      </c>
    </row>
    <row r="52" spans="2:14" ht="15">
      <c r="B52" s="31">
        <v>45</v>
      </c>
      <c r="C52" s="14" t="s">
        <v>52</v>
      </c>
      <c r="D52" s="14"/>
      <c r="E52" s="14"/>
      <c r="F52" s="7" t="s">
        <v>145</v>
      </c>
      <c r="G52" s="34">
        <v>3621</v>
      </c>
      <c r="H52" s="34"/>
      <c r="I52" s="34"/>
      <c r="J52" s="32">
        <v>40.3</v>
      </c>
      <c r="K52" s="34">
        <v>191</v>
      </c>
      <c r="L52" s="32">
        <f t="shared" si="1"/>
        <v>7697.299999999999</v>
      </c>
      <c r="M52" s="16" t="s">
        <v>146</v>
      </c>
      <c r="N52">
        <f>PRODUCT(K52,J52)</f>
        <v>7697.299999999999</v>
      </c>
    </row>
    <row r="53" spans="2:13" ht="15" customHeight="1">
      <c r="B53" s="101"/>
      <c r="C53" s="102"/>
      <c r="D53" s="102"/>
      <c r="E53" s="103"/>
      <c r="F53" s="138" t="s">
        <v>147</v>
      </c>
      <c r="G53" s="139"/>
      <c r="H53" s="139"/>
      <c r="I53" s="140"/>
      <c r="J53" s="77">
        <f>SUM(J38:J52)</f>
        <v>857.5</v>
      </c>
      <c r="K53" s="21"/>
      <c r="L53" s="21"/>
      <c r="M53" s="30"/>
    </row>
    <row r="54" spans="2:13" ht="16.5" customHeight="1">
      <c r="B54" s="104"/>
      <c r="C54" s="105"/>
      <c r="D54" s="105"/>
      <c r="E54" s="106"/>
      <c r="F54" s="138" t="s">
        <v>150</v>
      </c>
      <c r="G54" s="139"/>
      <c r="H54" s="139"/>
      <c r="I54" s="139"/>
      <c r="J54" s="140"/>
      <c r="K54" s="21"/>
      <c r="L54" s="77">
        <f>SUM(L38:L53)</f>
        <v>237521.69999999998</v>
      </c>
      <c r="M54" s="30"/>
    </row>
    <row r="55" spans="2:13" ht="15">
      <c r="B55" s="128" t="s">
        <v>39</v>
      </c>
      <c r="C55" s="129"/>
      <c r="D55" s="129"/>
      <c r="E55" s="130"/>
      <c r="F55" s="34"/>
      <c r="G55" s="34"/>
      <c r="H55" s="34"/>
      <c r="I55" s="34"/>
      <c r="J55" s="34"/>
      <c r="K55" s="34"/>
      <c r="L55" s="32"/>
      <c r="M55" s="30"/>
    </row>
    <row r="56" spans="2:13" ht="15">
      <c r="B56" s="131" t="s">
        <v>40</v>
      </c>
      <c r="C56" s="132"/>
      <c r="D56" s="14"/>
      <c r="E56" s="14"/>
      <c r="F56" s="34"/>
      <c r="G56" s="34"/>
      <c r="H56" s="34"/>
      <c r="I56" s="34"/>
      <c r="J56" s="34"/>
      <c r="K56" s="34"/>
      <c r="L56" s="32"/>
      <c r="M56" s="30"/>
    </row>
    <row r="57" spans="2:13" ht="15">
      <c r="B57" s="31">
        <v>61</v>
      </c>
      <c r="C57" s="14" t="s">
        <v>52</v>
      </c>
      <c r="D57" s="14"/>
      <c r="E57" s="14"/>
      <c r="F57" s="7" t="s">
        <v>145</v>
      </c>
      <c r="G57" s="34">
        <v>2620</v>
      </c>
      <c r="H57" s="34"/>
      <c r="I57" s="34"/>
      <c r="J57" s="34">
        <v>54.2</v>
      </c>
      <c r="K57" s="34">
        <v>136</v>
      </c>
      <c r="L57" s="32">
        <f aca="true" t="shared" si="2" ref="L57:L115">PRODUCT(J57,K57)</f>
        <v>7371.200000000001</v>
      </c>
      <c r="M57" s="16" t="s">
        <v>146</v>
      </c>
    </row>
    <row r="58" spans="2:13" ht="15">
      <c r="B58" s="31">
        <v>62</v>
      </c>
      <c r="C58" s="14" t="s">
        <v>52</v>
      </c>
      <c r="D58" s="14"/>
      <c r="E58" s="14"/>
      <c r="F58" s="7" t="s">
        <v>145</v>
      </c>
      <c r="G58" s="34">
        <v>2620</v>
      </c>
      <c r="H58" s="34"/>
      <c r="I58" s="34"/>
      <c r="J58" s="34">
        <v>125</v>
      </c>
      <c r="K58" s="34">
        <v>136</v>
      </c>
      <c r="L58" s="32">
        <f t="shared" si="2"/>
        <v>17000</v>
      </c>
      <c r="M58" s="16" t="s">
        <v>146</v>
      </c>
    </row>
    <row r="59" spans="2:13" ht="15">
      <c r="B59" s="31">
        <v>63</v>
      </c>
      <c r="C59" s="14" t="s">
        <v>52</v>
      </c>
      <c r="D59" s="14"/>
      <c r="E59" s="14"/>
      <c r="F59" s="7" t="s">
        <v>145</v>
      </c>
      <c r="G59" s="34">
        <v>2620</v>
      </c>
      <c r="H59" s="34"/>
      <c r="I59" s="34"/>
      <c r="J59" s="34">
        <v>48.3</v>
      </c>
      <c r="K59" s="34">
        <v>136</v>
      </c>
      <c r="L59" s="32">
        <f t="shared" si="2"/>
        <v>6568.799999999999</v>
      </c>
      <c r="M59" s="16" t="s">
        <v>146</v>
      </c>
    </row>
    <row r="60" spans="2:13" ht="15">
      <c r="B60" s="31">
        <v>64</v>
      </c>
      <c r="C60" s="14" t="s">
        <v>52</v>
      </c>
      <c r="D60" s="14"/>
      <c r="E60" s="14"/>
      <c r="F60" s="7" t="s">
        <v>145</v>
      </c>
      <c r="G60" s="34">
        <v>2620</v>
      </c>
      <c r="H60" s="34"/>
      <c r="I60" s="34"/>
      <c r="J60" s="34">
        <v>48.3</v>
      </c>
      <c r="K60" s="34">
        <v>136</v>
      </c>
      <c r="L60" s="32">
        <f t="shared" si="2"/>
        <v>6568.799999999999</v>
      </c>
      <c r="M60" s="16" t="s">
        <v>146</v>
      </c>
    </row>
    <row r="61" spans="2:13" ht="15">
      <c r="B61" s="31">
        <v>65</v>
      </c>
      <c r="C61" s="14" t="s">
        <v>52</v>
      </c>
      <c r="D61" s="14"/>
      <c r="E61" s="14"/>
      <c r="F61" s="7" t="s">
        <v>145</v>
      </c>
      <c r="G61" s="34">
        <v>2620</v>
      </c>
      <c r="H61" s="34"/>
      <c r="I61" s="34"/>
      <c r="J61" s="34">
        <v>62</v>
      </c>
      <c r="K61" s="34">
        <v>136</v>
      </c>
      <c r="L61" s="32">
        <f t="shared" si="2"/>
        <v>8432</v>
      </c>
      <c r="M61" s="16" t="s">
        <v>146</v>
      </c>
    </row>
    <row r="62" spans="2:13" ht="15">
      <c r="B62" s="100" t="s">
        <v>151</v>
      </c>
      <c r="C62" s="114"/>
      <c r="D62" s="14"/>
      <c r="E62" s="14"/>
      <c r="F62" s="34"/>
      <c r="G62" s="34"/>
      <c r="H62" s="34"/>
      <c r="I62" s="34"/>
      <c r="J62" s="34"/>
      <c r="K62" s="34"/>
      <c r="L62" s="32"/>
      <c r="M62" s="30"/>
    </row>
    <row r="63" spans="2:13" ht="15">
      <c r="B63" s="31">
        <v>66</v>
      </c>
      <c r="C63" s="14" t="s">
        <v>52</v>
      </c>
      <c r="D63" s="14"/>
      <c r="E63" s="14"/>
      <c r="F63" s="7" t="s">
        <v>145</v>
      </c>
      <c r="G63" s="34">
        <v>1881</v>
      </c>
      <c r="H63" s="34"/>
      <c r="I63" s="34"/>
      <c r="J63" s="34">
        <v>65</v>
      </c>
      <c r="K63" s="34">
        <v>136</v>
      </c>
      <c r="L63" s="32">
        <f t="shared" si="2"/>
        <v>8840</v>
      </c>
      <c r="M63" s="16" t="s">
        <v>146</v>
      </c>
    </row>
    <row r="64" spans="2:13" ht="15">
      <c r="B64" s="31">
        <v>67</v>
      </c>
      <c r="C64" s="14" t="s">
        <v>52</v>
      </c>
      <c r="D64" s="14"/>
      <c r="E64" s="14"/>
      <c r="F64" s="7" t="s">
        <v>145</v>
      </c>
      <c r="G64" s="34">
        <v>1881</v>
      </c>
      <c r="H64" s="34"/>
      <c r="I64" s="34"/>
      <c r="J64" s="34">
        <v>81.2</v>
      </c>
      <c r="K64" s="34">
        <v>136</v>
      </c>
      <c r="L64" s="32">
        <f t="shared" si="2"/>
        <v>11043.2</v>
      </c>
      <c r="M64" s="16" t="s">
        <v>146</v>
      </c>
    </row>
    <row r="65" spans="2:13" ht="15">
      <c r="B65" s="31">
        <v>68</v>
      </c>
      <c r="C65" s="14" t="s">
        <v>52</v>
      </c>
      <c r="D65" s="14"/>
      <c r="E65" s="14"/>
      <c r="F65" s="7" t="s">
        <v>145</v>
      </c>
      <c r="G65" s="34">
        <v>1881</v>
      </c>
      <c r="H65" s="34"/>
      <c r="I65" s="34"/>
      <c r="J65" s="34">
        <v>65</v>
      </c>
      <c r="K65" s="34">
        <v>136</v>
      </c>
      <c r="L65" s="32">
        <f t="shared" si="2"/>
        <v>8840</v>
      </c>
      <c r="M65" s="16" t="s">
        <v>146</v>
      </c>
    </row>
    <row r="66" spans="2:13" ht="15">
      <c r="B66" s="31">
        <v>69</v>
      </c>
      <c r="C66" s="14" t="s">
        <v>52</v>
      </c>
      <c r="D66" s="14"/>
      <c r="E66" s="14"/>
      <c r="F66" s="7" t="s">
        <v>145</v>
      </c>
      <c r="G66" s="34">
        <v>1881</v>
      </c>
      <c r="H66" s="34"/>
      <c r="I66" s="34"/>
      <c r="J66" s="34">
        <v>69</v>
      </c>
      <c r="K66" s="34">
        <v>136</v>
      </c>
      <c r="L66" s="32">
        <f t="shared" si="2"/>
        <v>9384</v>
      </c>
      <c r="M66" s="16" t="s">
        <v>146</v>
      </c>
    </row>
    <row r="67" spans="2:13" ht="15">
      <c r="B67" s="31">
        <v>70</v>
      </c>
      <c r="C67" s="14" t="s">
        <v>52</v>
      </c>
      <c r="D67" s="14"/>
      <c r="E67" s="14"/>
      <c r="F67" s="7" t="s">
        <v>145</v>
      </c>
      <c r="G67" s="34">
        <v>1881</v>
      </c>
      <c r="H67" s="34"/>
      <c r="I67" s="34"/>
      <c r="J67" s="34">
        <v>48.3</v>
      </c>
      <c r="K67" s="34">
        <v>136</v>
      </c>
      <c r="L67" s="32">
        <f t="shared" si="2"/>
        <v>6568.799999999999</v>
      </c>
      <c r="M67" s="16" t="s">
        <v>146</v>
      </c>
    </row>
    <row r="68" spans="2:13" ht="15">
      <c r="B68" s="31">
        <v>71</v>
      </c>
      <c r="C68" s="14" t="s">
        <v>52</v>
      </c>
      <c r="D68" s="14"/>
      <c r="E68" s="14"/>
      <c r="F68" s="7" t="s">
        <v>145</v>
      </c>
      <c r="G68" s="34">
        <v>1881</v>
      </c>
      <c r="H68" s="52"/>
      <c r="I68" s="34"/>
      <c r="J68" s="34">
        <v>81.2</v>
      </c>
      <c r="K68" s="34">
        <v>136</v>
      </c>
      <c r="L68" s="32">
        <f t="shared" si="2"/>
        <v>11043.2</v>
      </c>
      <c r="M68" s="16" t="s">
        <v>146</v>
      </c>
    </row>
    <row r="69" spans="2:13" ht="15">
      <c r="B69" s="35">
        <v>72</v>
      </c>
      <c r="C69" s="14" t="s">
        <v>52</v>
      </c>
      <c r="D69" s="14"/>
      <c r="E69" s="14"/>
      <c r="F69" s="7" t="s">
        <v>145</v>
      </c>
      <c r="G69" s="34">
        <v>1881</v>
      </c>
      <c r="H69" s="50"/>
      <c r="I69" s="34"/>
      <c r="J69" s="34">
        <v>48.3</v>
      </c>
      <c r="K69" s="34">
        <v>136</v>
      </c>
      <c r="L69" s="32">
        <f t="shared" si="2"/>
        <v>6568.799999999999</v>
      </c>
      <c r="M69" s="16" t="s">
        <v>146</v>
      </c>
    </row>
    <row r="70" spans="2:13" ht="17.25">
      <c r="B70" s="101"/>
      <c r="C70" s="102"/>
      <c r="D70" s="102"/>
      <c r="E70" s="103"/>
      <c r="F70" s="69" t="s">
        <v>152</v>
      </c>
      <c r="G70" s="72"/>
      <c r="H70" s="72"/>
      <c r="I70" s="74"/>
      <c r="J70" s="77">
        <f>SUM(J57:J69)</f>
        <v>795.8</v>
      </c>
      <c r="K70" s="21"/>
      <c r="L70" s="32"/>
      <c r="M70" s="30"/>
    </row>
    <row r="71" spans="2:13" ht="18" customHeight="1">
      <c r="B71" s="104"/>
      <c r="C71" s="105"/>
      <c r="D71" s="105"/>
      <c r="E71" s="106"/>
      <c r="F71" s="138" t="s">
        <v>175</v>
      </c>
      <c r="G71" s="139"/>
      <c r="H71" s="139"/>
      <c r="I71" s="139"/>
      <c r="J71" s="140"/>
      <c r="K71" s="21"/>
      <c r="L71" s="79">
        <f>SUM(L57:L70)</f>
        <v>108228.8</v>
      </c>
      <c r="M71" s="30"/>
    </row>
    <row r="72" spans="2:13" ht="15">
      <c r="B72" s="107" t="s">
        <v>34</v>
      </c>
      <c r="C72" s="115"/>
      <c r="D72" s="115"/>
      <c r="E72" s="108"/>
      <c r="F72" s="34"/>
      <c r="G72" s="46"/>
      <c r="H72" s="60"/>
      <c r="I72" s="34"/>
      <c r="J72" s="34"/>
      <c r="K72" s="34"/>
      <c r="L72" s="32"/>
      <c r="M72" s="30"/>
    </row>
    <row r="73" spans="2:13" ht="15">
      <c r="B73" s="126" t="s">
        <v>35</v>
      </c>
      <c r="C73" s="127"/>
      <c r="D73" s="38"/>
      <c r="E73" s="38"/>
      <c r="F73" s="34"/>
      <c r="G73" s="46"/>
      <c r="H73" s="60"/>
      <c r="I73" s="34"/>
      <c r="J73" s="34"/>
      <c r="K73" s="34"/>
      <c r="L73" s="32"/>
      <c r="M73" s="30"/>
    </row>
    <row r="74" spans="2:13" ht="15">
      <c r="B74" s="37">
        <v>73</v>
      </c>
      <c r="C74" s="41" t="s">
        <v>52</v>
      </c>
      <c r="D74" s="41"/>
      <c r="E74" s="41"/>
      <c r="F74" s="7" t="s">
        <v>145</v>
      </c>
      <c r="G74" s="55">
        <v>1765</v>
      </c>
      <c r="H74" s="34"/>
      <c r="I74" s="46"/>
      <c r="J74" s="34">
        <v>48.3</v>
      </c>
      <c r="K74" s="34">
        <v>136</v>
      </c>
      <c r="L74" s="32">
        <f t="shared" si="2"/>
        <v>6568.799999999999</v>
      </c>
      <c r="M74" s="30" t="s">
        <v>100</v>
      </c>
    </row>
    <row r="75" spans="2:13" ht="15">
      <c r="B75" s="31">
        <v>76</v>
      </c>
      <c r="C75" s="14" t="s">
        <v>90</v>
      </c>
      <c r="D75" s="14" t="s">
        <v>110</v>
      </c>
      <c r="E75" s="14" t="s">
        <v>83</v>
      </c>
      <c r="F75" s="7" t="s">
        <v>145</v>
      </c>
      <c r="G75" s="46">
        <v>1765</v>
      </c>
      <c r="H75" s="60" t="s">
        <v>4</v>
      </c>
      <c r="I75" s="34">
        <v>4800</v>
      </c>
      <c r="J75" s="34">
        <v>54.2</v>
      </c>
      <c r="K75" s="34">
        <v>136</v>
      </c>
      <c r="L75" s="32">
        <f t="shared" si="2"/>
        <v>7371.200000000001</v>
      </c>
      <c r="M75" s="30"/>
    </row>
    <row r="76" spans="2:13" ht="15">
      <c r="B76" s="31">
        <v>77</v>
      </c>
      <c r="C76" s="14" t="s">
        <v>91</v>
      </c>
      <c r="D76" s="14" t="s">
        <v>53</v>
      </c>
      <c r="E76" s="14" t="s">
        <v>92</v>
      </c>
      <c r="F76" s="7" t="s">
        <v>145</v>
      </c>
      <c r="G76" s="46">
        <v>1765</v>
      </c>
      <c r="H76" s="60" t="s">
        <v>5</v>
      </c>
      <c r="I76" s="34">
        <v>9000</v>
      </c>
      <c r="J76" s="34">
        <v>47</v>
      </c>
      <c r="K76" s="34">
        <v>136</v>
      </c>
      <c r="L76" s="32">
        <f t="shared" si="2"/>
        <v>6392</v>
      </c>
      <c r="M76" s="30"/>
    </row>
    <row r="77" spans="2:13" ht="15">
      <c r="B77" s="31">
        <v>78</v>
      </c>
      <c r="C77" s="14" t="s">
        <v>93</v>
      </c>
      <c r="D77" s="14" t="s">
        <v>94</v>
      </c>
      <c r="E77" s="14" t="s">
        <v>111</v>
      </c>
      <c r="F77" s="7" t="s">
        <v>145</v>
      </c>
      <c r="G77" s="46">
        <v>1765</v>
      </c>
      <c r="H77" s="60" t="s">
        <v>6</v>
      </c>
      <c r="I77" s="34">
        <v>1040</v>
      </c>
      <c r="J77" s="34">
        <v>40.3</v>
      </c>
      <c r="K77" s="34">
        <v>136</v>
      </c>
      <c r="L77" s="32">
        <f t="shared" si="2"/>
        <v>5480.799999999999</v>
      </c>
      <c r="M77" s="30"/>
    </row>
    <row r="78" spans="2:13" ht="15">
      <c r="B78" s="31">
        <v>79</v>
      </c>
      <c r="C78" s="14" t="s">
        <v>113</v>
      </c>
      <c r="D78" s="14"/>
      <c r="E78" s="14" t="s">
        <v>112</v>
      </c>
      <c r="F78" s="7" t="s">
        <v>145</v>
      </c>
      <c r="G78" s="46">
        <v>1765</v>
      </c>
      <c r="H78" s="60" t="s">
        <v>7</v>
      </c>
      <c r="I78" s="34">
        <v>6700</v>
      </c>
      <c r="J78" s="34">
        <v>54.2</v>
      </c>
      <c r="K78" s="34">
        <v>136</v>
      </c>
      <c r="L78" s="32">
        <f t="shared" si="2"/>
        <v>7371.200000000001</v>
      </c>
      <c r="M78" s="16" t="s">
        <v>149</v>
      </c>
    </row>
    <row r="79" spans="2:13" ht="15">
      <c r="B79" s="31">
        <v>80</v>
      </c>
      <c r="C79" s="14" t="s">
        <v>70</v>
      </c>
      <c r="D79" s="14" t="s">
        <v>71</v>
      </c>
      <c r="E79" s="14" t="s">
        <v>72</v>
      </c>
      <c r="F79" s="7" t="s">
        <v>145</v>
      </c>
      <c r="G79" s="46">
        <v>1765</v>
      </c>
      <c r="H79" s="60" t="s">
        <v>8</v>
      </c>
      <c r="I79" s="34">
        <v>17200</v>
      </c>
      <c r="J79" s="34">
        <v>94</v>
      </c>
      <c r="K79" s="34">
        <v>136</v>
      </c>
      <c r="L79" s="32">
        <f t="shared" si="2"/>
        <v>12784</v>
      </c>
      <c r="M79" s="30"/>
    </row>
    <row r="80" spans="2:13" ht="15">
      <c r="B80" s="31">
        <v>81</v>
      </c>
      <c r="C80" s="14" t="s">
        <v>85</v>
      </c>
      <c r="D80" s="14" t="s">
        <v>86</v>
      </c>
      <c r="E80" s="14" t="s">
        <v>87</v>
      </c>
      <c r="F80" s="7" t="s">
        <v>145</v>
      </c>
      <c r="G80" s="46">
        <v>1765</v>
      </c>
      <c r="H80" s="60" t="s">
        <v>9</v>
      </c>
      <c r="I80" s="34">
        <v>6200</v>
      </c>
      <c r="J80" s="34">
        <v>40.3</v>
      </c>
      <c r="K80" s="34">
        <v>136</v>
      </c>
      <c r="L80" s="32">
        <f t="shared" si="2"/>
        <v>5480.799999999999</v>
      </c>
      <c r="M80" s="30"/>
    </row>
    <row r="81" spans="2:13" ht="15">
      <c r="B81" s="31">
        <v>82</v>
      </c>
      <c r="C81" s="14" t="s">
        <v>88</v>
      </c>
      <c r="D81" s="14"/>
      <c r="E81" s="14" t="s">
        <v>89</v>
      </c>
      <c r="F81" s="7" t="s">
        <v>145</v>
      </c>
      <c r="G81" s="46">
        <v>1765</v>
      </c>
      <c r="H81" s="60" t="s">
        <v>10</v>
      </c>
      <c r="I81" s="34">
        <v>14000</v>
      </c>
      <c r="J81" s="34">
        <v>40.3</v>
      </c>
      <c r="K81" s="34">
        <v>136</v>
      </c>
      <c r="L81" s="32">
        <f t="shared" si="2"/>
        <v>5480.799999999999</v>
      </c>
      <c r="M81" s="30"/>
    </row>
    <row r="82" spans="2:13" ht="15">
      <c r="B82" s="31">
        <v>84</v>
      </c>
      <c r="C82" s="14" t="s">
        <v>70</v>
      </c>
      <c r="D82" s="14" t="s">
        <v>71</v>
      </c>
      <c r="E82" s="14" t="s">
        <v>72</v>
      </c>
      <c r="F82" s="7" t="s">
        <v>145</v>
      </c>
      <c r="G82" s="46">
        <v>1765</v>
      </c>
      <c r="H82" s="60" t="s">
        <v>11</v>
      </c>
      <c r="I82" s="34">
        <v>10500</v>
      </c>
      <c r="J82" s="34">
        <v>40.3</v>
      </c>
      <c r="K82" s="34">
        <v>136</v>
      </c>
      <c r="L82" s="32">
        <f t="shared" si="2"/>
        <v>5480.799999999999</v>
      </c>
      <c r="M82" s="30"/>
    </row>
    <row r="83" spans="2:13" ht="15">
      <c r="B83" s="31">
        <v>86</v>
      </c>
      <c r="C83" s="14" t="s">
        <v>73</v>
      </c>
      <c r="D83" s="14" t="s">
        <v>74</v>
      </c>
      <c r="E83" s="14" t="s">
        <v>75</v>
      </c>
      <c r="F83" s="7" t="s">
        <v>145</v>
      </c>
      <c r="G83" s="46">
        <v>1765</v>
      </c>
      <c r="H83" s="34" t="s">
        <v>12</v>
      </c>
      <c r="I83" s="34">
        <v>6300</v>
      </c>
      <c r="J83" s="34">
        <v>69</v>
      </c>
      <c r="K83" s="34">
        <v>136</v>
      </c>
      <c r="L83" s="32">
        <f t="shared" si="2"/>
        <v>9384</v>
      </c>
      <c r="M83" s="30"/>
    </row>
    <row r="84" spans="2:13" ht="15">
      <c r="B84" s="31">
        <v>87</v>
      </c>
      <c r="C84" s="14" t="s">
        <v>76</v>
      </c>
      <c r="D84" s="14" t="s">
        <v>77</v>
      </c>
      <c r="E84" s="14" t="s">
        <v>78</v>
      </c>
      <c r="F84" s="7" t="s">
        <v>145</v>
      </c>
      <c r="G84" s="46">
        <v>1765</v>
      </c>
      <c r="H84" s="34" t="s">
        <v>13</v>
      </c>
      <c r="I84" s="34">
        <v>3200</v>
      </c>
      <c r="J84" s="34">
        <v>40.3</v>
      </c>
      <c r="K84" s="34">
        <v>136</v>
      </c>
      <c r="L84" s="32">
        <f t="shared" si="2"/>
        <v>5480.799999999999</v>
      </c>
      <c r="M84" s="30"/>
    </row>
    <row r="85" spans="2:13" ht="15">
      <c r="B85" s="31">
        <v>88</v>
      </c>
      <c r="C85" s="14" t="s">
        <v>79</v>
      </c>
      <c r="D85" s="14" t="s">
        <v>80</v>
      </c>
      <c r="E85" s="14" t="s">
        <v>81</v>
      </c>
      <c r="F85" s="7" t="s">
        <v>145</v>
      </c>
      <c r="G85" s="46">
        <v>1765</v>
      </c>
      <c r="H85" s="34" t="s">
        <v>14</v>
      </c>
      <c r="I85" s="34">
        <v>5000</v>
      </c>
      <c r="J85" s="34">
        <v>40.3</v>
      </c>
      <c r="K85" s="34">
        <v>136</v>
      </c>
      <c r="L85" s="32">
        <f t="shared" si="2"/>
        <v>5480.799999999999</v>
      </c>
      <c r="M85" s="30"/>
    </row>
    <row r="86" spans="2:13" ht="15">
      <c r="B86" s="31">
        <v>89</v>
      </c>
      <c r="C86" s="14" t="s">
        <v>84</v>
      </c>
      <c r="D86" s="14" t="s">
        <v>82</v>
      </c>
      <c r="E86" s="14" t="s">
        <v>83</v>
      </c>
      <c r="F86" s="7" t="s">
        <v>145</v>
      </c>
      <c r="G86" s="46">
        <v>1765</v>
      </c>
      <c r="H86" s="34" t="s">
        <v>15</v>
      </c>
      <c r="I86" s="34">
        <v>1400</v>
      </c>
      <c r="J86" s="34">
        <v>40.3</v>
      </c>
      <c r="K86" s="34">
        <v>136</v>
      </c>
      <c r="L86" s="32">
        <f t="shared" si="2"/>
        <v>5480.799999999999</v>
      </c>
      <c r="M86" s="16" t="s">
        <v>149</v>
      </c>
    </row>
    <row r="87" spans="2:13" ht="15">
      <c r="B87" s="31">
        <v>90</v>
      </c>
      <c r="C87" s="14" t="s">
        <v>114</v>
      </c>
      <c r="D87" s="14"/>
      <c r="E87" s="14" t="s">
        <v>67</v>
      </c>
      <c r="F87" s="7" t="s">
        <v>145</v>
      </c>
      <c r="G87" s="46">
        <v>1765</v>
      </c>
      <c r="H87" s="34" t="s">
        <v>16</v>
      </c>
      <c r="I87" s="34">
        <v>2700</v>
      </c>
      <c r="J87" s="34">
        <v>40.3</v>
      </c>
      <c r="K87" s="34">
        <v>136</v>
      </c>
      <c r="L87" s="32">
        <f t="shared" si="2"/>
        <v>5480.799999999999</v>
      </c>
      <c r="M87" s="30"/>
    </row>
    <row r="88" spans="2:13" ht="15">
      <c r="B88" s="31">
        <v>91</v>
      </c>
      <c r="C88" s="14" t="s">
        <v>115</v>
      </c>
      <c r="D88" s="14" t="s">
        <v>68</v>
      </c>
      <c r="E88" s="14" t="s">
        <v>69</v>
      </c>
      <c r="F88" s="7" t="s">
        <v>145</v>
      </c>
      <c r="G88" s="46">
        <v>1765</v>
      </c>
      <c r="H88" s="34" t="s">
        <v>17</v>
      </c>
      <c r="I88" s="34">
        <v>2120</v>
      </c>
      <c r="J88" s="34">
        <v>40.3</v>
      </c>
      <c r="K88" s="34">
        <v>136</v>
      </c>
      <c r="L88" s="32">
        <f t="shared" si="2"/>
        <v>5480.799999999999</v>
      </c>
      <c r="M88" s="30"/>
    </row>
    <row r="89" spans="1:13" ht="15">
      <c r="A89" s="24"/>
      <c r="B89" s="37">
        <v>92</v>
      </c>
      <c r="C89" s="42" t="s">
        <v>52</v>
      </c>
      <c r="D89" s="41"/>
      <c r="E89" s="41"/>
      <c r="F89" s="25" t="s">
        <v>153</v>
      </c>
      <c r="G89" s="55">
        <v>1765</v>
      </c>
      <c r="H89" s="43" t="s">
        <v>18</v>
      </c>
      <c r="I89" s="43">
        <v>7820</v>
      </c>
      <c r="J89" s="43">
        <v>94</v>
      </c>
      <c r="K89" s="43">
        <v>106</v>
      </c>
      <c r="L89" s="32">
        <f t="shared" si="2"/>
        <v>9964</v>
      </c>
      <c r="M89" s="16" t="s">
        <v>146</v>
      </c>
    </row>
    <row r="90" spans="2:13" ht="15" customHeight="1">
      <c r="B90" s="100" t="s">
        <v>36</v>
      </c>
      <c r="C90" s="114"/>
      <c r="D90" s="38"/>
      <c r="E90" s="38"/>
      <c r="F90" s="46"/>
      <c r="G90" s="55"/>
      <c r="H90" s="46"/>
      <c r="I90" s="46"/>
      <c r="J90" s="34"/>
      <c r="K90" s="34"/>
      <c r="L90" s="32"/>
      <c r="M90" s="30"/>
    </row>
    <row r="91" spans="2:13" ht="15">
      <c r="B91" s="35">
        <v>111</v>
      </c>
      <c r="C91" s="38" t="s">
        <v>58</v>
      </c>
      <c r="D91" s="14" t="s">
        <v>59</v>
      </c>
      <c r="E91" s="14" t="s">
        <v>60</v>
      </c>
      <c r="F91" s="7" t="s">
        <v>145</v>
      </c>
      <c r="G91" s="46">
        <v>1265</v>
      </c>
      <c r="H91" s="34" t="s">
        <v>19</v>
      </c>
      <c r="I91" s="34">
        <v>1000</v>
      </c>
      <c r="J91" s="34">
        <v>69</v>
      </c>
      <c r="K91" s="34">
        <v>136</v>
      </c>
      <c r="L91" s="32">
        <f t="shared" si="2"/>
        <v>9384</v>
      </c>
      <c r="M91" s="30"/>
    </row>
    <row r="92" spans="2:13" ht="14.25" customHeight="1">
      <c r="B92" s="101"/>
      <c r="C92" s="102"/>
      <c r="D92" s="102"/>
      <c r="E92" s="103"/>
      <c r="F92" s="69" t="s">
        <v>152</v>
      </c>
      <c r="G92" s="72"/>
      <c r="H92" s="72"/>
      <c r="I92" s="74"/>
      <c r="J92" s="77">
        <f>SUM(J74:J91)</f>
        <v>892.3999999999999</v>
      </c>
      <c r="K92" s="21"/>
      <c r="L92" s="32"/>
      <c r="M92" s="30"/>
    </row>
    <row r="93" spans="2:13" ht="18" customHeight="1">
      <c r="B93" s="104"/>
      <c r="C93" s="105"/>
      <c r="D93" s="105"/>
      <c r="E93" s="106"/>
      <c r="F93" s="138" t="s">
        <v>176</v>
      </c>
      <c r="G93" s="139"/>
      <c r="H93" s="139"/>
      <c r="I93" s="139"/>
      <c r="J93" s="140"/>
      <c r="K93" s="21"/>
      <c r="L93" s="79">
        <f>SUM(L74:L91)</f>
        <v>118546.40000000002</v>
      </c>
      <c r="M93" s="30"/>
    </row>
    <row r="94" spans="2:13" ht="15">
      <c r="B94" s="100" t="s">
        <v>154</v>
      </c>
      <c r="C94" s="141"/>
      <c r="D94" s="141"/>
      <c r="E94" s="114"/>
      <c r="F94" s="50"/>
      <c r="G94" s="43"/>
      <c r="H94" s="50"/>
      <c r="I94" s="50"/>
      <c r="J94" s="34"/>
      <c r="K94" s="34"/>
      <c r="L94" s="32"/>
      <c r="M94" s="30"/>
    </row>
    <row r="95" spans="2:13" ht="15">
      <c r="B95" s="107" t="s">
        <v>49</v>
      </c>
      <c r="C95" s="108"/>
      <c r="D95" s="41"/>
      <c r="E95" s="41"/>
      <c r="F95" s="43"/>
      <c r="G95" s="55"/>
      <c r="H95" s="43"/>
      <c r="I95" s="34"/>
      <c r="J95" s="34"/>
      <c r="K95" s="34"/>
      <c r="L95" s="32"/>
      <c r="M95" s="30"/>
    </row>
    <row r="96" spans="2:13" ht="15">
      <c r="B96" s="31">
        <v>128</v>
      </c>
      <c r="C96" s="41" t="s">
        <v>61</v>
      </c>
      <c r="D96" s="41" t="s">
        <v>62</v>
      </c>
      <c r="E96" s="41" t="s">
        <v>63</v>
      </c>
      <c r="F96" s="7" t="s">
        <v>145</v>
      </c>
      <c r="G96" s="55">
        <v>3823</v>
      </c>
      <c r="H96" s="43" t="s">
        <v>20</v>
      </c>
      <c r="I96" s="34">
        <v>3600</v>
      </c>
      <c r="J96" s="34">
        <v>54.2</v>
      </c>
      <c r="K96" s="34">
        <v>136</v>
      </c>
      <c r="L96" s="32">
        <f t="shared" si="2"/>
        <v>7371.200000000001</v>
      </c>
      <c r="M96" s="30"/>
    </row>
    <row r="97" spans="2:13" ht="15">
      <c r="B97" s="31">
        <v>129</v>
      </c>
      <c r="C97" s="41" t="s">
        <v>52</v>
      </c>
      <c r="D97" s="41"/>
      <c r="E97" s="41"/>
      <c r="F97" s="25" t="s">
        <v>153</v>
      </c>
      <c r="G97" s="55">
        <v>3823</v>
      </c>
      <c r="H97" s="43">
        <v>139</v>
      </c>
      <c r="I97" s="34">
        <v>8560</v>
      </c>
      <c r="J97" s="34">
        <v>40.3</v>
      </c>
      <c r="K97" s="34">
        <v>106</v>
      </c>
      <c r="L97" s="32">
        <f t="shared" si="2"/>
        <v>4271.799999999999</v>
      </c>
      <c r="M97" s="30"/>
    </row>
    <row r="98" spans="2:13" ht="15">
      <c r="B98" s="31">
        <v>130</v>
      </c>
      <c r="C98" s="41" t="s">
        <v>64</v>
      </c>
      <c r="D98" s="41" t="s">
        <v>65</v>
      </c>
      <c r="E98" s="41" t="s">
        <v>66</v>
      </c>
      <c r="F98" s="7" t="s">
        <v>145</v>
      </c>
      <c r="G98" s="55">
        <v>3823</v>
      </c>
      <c r="H98" s="43" t="s">
        <v>21</v>
      </c>
      <c r="I98" s="34"/>
      <c r="J98" s="34">
        <v>40.3</v>
      </c>
      <c r="K98" s="34">
        <v>136</v>
      </c>
      <c r="L98" s="32">
        <f t="shared" si="2"/>
        <v>5480.799999999999</v>
      </c>
      <c r="M98" s="30"/>
    </row>
    <row r="99" spans="2:13" ht="15">
      <c r="B99" s="31">
        <v>131</v>
      </c>
      <c r="C99" s="41" t="s">
        <v>52</v>
      </c>
      <c r="D99" s="41"/>
      <c r="E99" s="41"/>
      <c r="F99" s="7" t="s">
        <v>145</v>
      </c>
      <c r="G99" s="55">
        <v>3823</v>
      </c>
      <c r="H99" s="43"/>
      <c r="I99" s="34"/>
      <c r="J99" s="34">
        <v>54.2</v>
      </c>
      <c r="K99" s="34">
        <v>136</v>
      </c>
      <c r="L99" s="32">
        <f t="shared" si="2"/>
        <v>7371.200000000001</v>
      </c>
      <c r="M99" s="30" t="s">
        <v>99</v>
      </c>
    </row>
    <row r="100" spans="2:13" ht="15">
      <c r="B100" s="31">
        <v>132</v>
      </c>
      <c r="C100" s="41" t="s">
        <v>52</v>
      </c>
      <c r="D100" s="14"/>
      <c r="E100" s="14"/>
      <c r="F100" s="7" t="s">
        <v>145</v>
      </c>
      <c r="G100" s="55">
        <v>3823</v>
      </c>
      <c r="H100" s="34"/>
      <c r="I100" s="34"/>
      <c r="J100" s="34">
        <v>69</v>
      </c>
      <c r="K100" s="34">
        <v>136</v>
      </c>
      <c r="L100" s="32">
        <f t="shared" si="2"/>
        <v>9384</v>
      </c>
      <c r="M100" s="30" t="s">
        <v>99</v>
      </c>
    </row>
    <row r="101" spans="2:13" ht="15">
      <c r="B101" s="100" t="s">
        <v>50</v>
      </c>
      <c r="C101" s="114"/>
      <c r="D101" s="14"/>
      <c r="E101" s="14"/>
      <c r="F101" s="34"/>
      <c r="G101" s="34"/>
      <c r="H101" s="34"/>
      <c r="I101" s="34"/>
      <c r="J101" s="34"/>
      <c r="K101" s="34"/>
      <c r="L101" s="32"/>
      <c r="M101" s="30"/>
    </row>
    <row r="102" spans="2:13" ht="15">
      <c r="B102" s="37">
        <v>133</v>
      </c>
      <c r="C102" s="38" t="s">
        <v>52</v>
      </c>
      <c r="D102" s="14"/>
      <c r="E102" s="14"/>
      <c r="F102" s="7" t="s">
        <v>145</v>
      </c>
      <c r="G102" s="34">
        <v>2046</v>
      </c>
      <c r="H102" s="34"/>
      <c r="I102" s="34"/>
      <c r="J102" s="34">
        <v>40.3</v>
      </c>
      <c r="K102" s="34">
        <v>136</v>
      </c>
      <c r="L102" s="32">
        <f t="shared" si="2"/>
        <v>5480.799999999999</v>
      </c>
      <c r="M102" s="16" t="s">
        <v>146</v>
      </c>
    </row>
    <row r="103" spans="2:13" ht="15">
      <c r="B103" s="35">
        <v>134</v>
      </c>
      <c r="C103" s="38" t="s">
        <v>52</v>
      </c>
      <c r="D103" s="14"/>
      <c r="E103" s="14"/>
      <c r="F103" s="7" t="s">
        <v>145</v>
      </c>
      <c r="G103" s="34">
        <v>2046</v>
      </c>
      <c r="H103" s="50"/>
      <c r="I103" s="34"/>
      <c r="J103" s="34">
        <v>54.2</v>
      </c>
      <c r="K103" s="34">
        <v>136</v>
      </c>
      <c r="L103" s="32">
        <f t="shared" si="2"/>
        <v>7371.200000000001</v>
      </c>
      <c r="M103" s="16" t="s">
        <v>146</v>
      </c>
    </row>
    <row r="104" spans="2:13" ht="15">
      <c r="B104" s="37">
        <v>135</v>
      </c>
      <c r="C104" s="38" t="s">
        <v>52</v>
      </c>
      <c r="D104" s="38"/>
      <c r="E104" s="38"/>
      <c r="F104" s="7" t="s">
        <v>145</v>
      </c>
      <c r="G104" s="34">
        <v>2046</v>
      </c>
      <c r="H104" s="34"/>
      <c r="I104" s="34"/>
      <c r="J104" s="34">
        <v>62</v>
      </c>
      <c r="K104" s="34">
        <v>136</v>
      </c>
      <c r="L104" s="32">
        <f t="shared" si="2"/>
        <v>8432</v>
      </c>
      <c r="M104" s="16" t="s">
        <v>146</v>
      </c>
    </row>
    <row r="105" spans="2:13" ht="15">
      <c r="B105" s="31">
        <v>136</v>
      </c>
      <c r="C105" s="38" t="s">
        <v>52</v>
      </c>
      <c r="D105" s="14"/>
      <c r="E105" s="14"/>
      <c r="F105" s="7" t="s">
        <v>145</v>
      </c>
      <c r="G105" s="34">
        <v>2046</v>
      </c>
      <c r="H105" s="34"/>
      <c r="I105" s="34"/>
      <c r="J105" s="34">
        <v>54.2</v>
      </c>
      <c r="K105" s="34">
        <v>136</v>
      </c>
      <c r="L105" s="32">
        <f t="shared" si="2"/>
        <v>7371.200000000001</v>
      </c>
      <c r="M105" s="16" t="s">
        <v>146</v>
      </c>
    </row>
    <row r="106" spans="2:13" ht="15">
      <c r="B106" s="31">
        <v>137</v>
      </c>
      <c r="C106" s="38" t="s">
        <v>52</v>
      </c>
      <c r="D106" s="14"/>
      <c r="E106" s="14"/>
      <c r="F106" s="7" t="s">
        <v>145</v>
      </c>
      <c r="G106" s="34">
        <v>2046</v>
      </c>
      <c r="H106" s="34"/>
      <c r="I106" s="34"/>
      <c r="J106" s="34">
        <v>40.3</v>
      </c>
      <c r="K106" s="34">
        <v>136</v>
      </c>
      <c r="L106" s="32">
        <f t="shared" si="2"/>
        <v>5480.799999999999</v>
      </c>
      <c r="M106" s="16" t="s">
        <v>146</v>
      </c>
    </row>
    <row r="107" spans="2:13" ht="15">
      <c r="B107" s="31">
        <v>138</v>
      </c>
      <c r="C107" s="38" t="s">
        <v>52</v>
      </c>
      <c r="D107" s="14"/>
      <c r="E107" s="14"/>
      <c r="F107" s="7" t="s">
        <v>145</v>
      </c>
      <c r="G107" s="34">
        <v>2046</v>
      </c>
      <c r="H107" s="34"/>
      <c r="I107" s="34"/>
      <c r="J107" s="34">
        <v>48.3</v>
      </c>
      <c r="K107" s="34">
        <v>136</v>
      </c>
      <c r="L107" s="32">
        <f t="shared" si="2"/>
        <v>6568.799999999999</v>
      </c>
      <c r="M107" s="16" t="s">
        <v>146</v>
      </c>
    </row>
    <row r="108" spans="2:13" ht="15">
      <c r="B108" s="31">
        <v>139</v>
      </c>
      <c r="C108" s="38" t="s">
        <v>52</v>
      </c>
      <c r="D108" s="14"/>
      <c r="E108" s="14"/>
      <c r="F108" s="7" t="s">
        <v>145</v>
      </c>
      <c r="G108" s="34">
        <v>2046</v>
      </c>
      <c r="H108" s="34"/>
      <c r="I108" s="34"/>
      <c r="J108" s="34">
        <v>69</v>
      </c>
      <c r="K108" s="34">
        <v>136</v>
      </c>
      <c r="L108" s="32">
        <f t="shared" si="2"/>
        <v>9384</v>
      </c>
      <c r="M108" s="16" t="s">
        <v>146</v>
      </c>
    </row>
    <row r="109" spans="2:13" ht="15">
      <c r="B109" s="31">
        <v>140</v>
      </c>
      <c r="C109" s="38" t="s">
        <v>52</v>
      </c>
      <c r="D109" s="14"/>
      <c r="E109" s="14"/>
      <c r="F109" s="7" t="s">
        <v>145</v>
      </c>
      <c r="G109" s="34">
        <v>2046</v>
      </c>
      <c r="H109" s="34"/>
      <c r="I109" s="34"/>
      <c r="J109" s="34">
        <v>48.3</v>
      </c>
      <c r="K109" s="34">
        <v>136</v>
      </c>
      <c r="L109" s="32">
        <f t="shared" si="2"/>
        <v>6568.799999999999</v>
      </c>
      <c r="M109" s="16" t="s">
        <v>146</v>
      </c>
    </row>
    <row r="110" spans="2:13" ht="15">
      <c r="B110" s="31">
        <v>141</v>
      </c>
      <c r="C110" s="38" t="s">
        <v>52</v>
      </c>
      <c r="D110" s="14"/>
      <c r="E110" s="14"/>
      <c r="F110" s="7" t="s">
        <v>145</v>
      </c>
      <c r="G110" s="34">
        <v>2046</v>
      </c>
      <c r="H110" s="34"/>
      <c r="I110" s="34"/>
      <c r="J110" s="34">
        <v>65</v>
      </c>
      <c r="K110" s="34">
        <v>136</v>
      </c>
      <c r="L110" s="32">
        <f t="shared" si="2"/>
        <v>8840</v>
      </c>
      <c r="M110" s="16" t="s">
        <v>146</v>
      </c>
    </row>
    <row r="111" spans="2:13" ht="15">
      <c r="B111" s="31">
        <v>142</v>
      </c>
      <c r="C111" s="38" t="s">
        <v>52</v>
      </c>
      <c r="D111" s="14"/>
      <c r="E111" s="14"/>
      <c r="F111" s="7" t="s">
        <v>145</v>
      </c>
      <c r="G111" s="34">
        <v>2046</v>
      </c>
      <c r="H111" s="34"/>
      <c r="I111" s="34"/>
      <c r="J111" s="34">
        <v>54.2</v>
      </c>
      <c r="K111" s="34">
        <v>136</v>
      </c>
      <c r="L111" s="32">
        <f t="shared" si="2"/>
        <v>7371.200000000001</v>
      </c>
      <c r="M111" s="16" t="s">
        <v>146</v>
      </c>
    </row>
    <row r="112" spans="2:13" ht="15">
      <c r="B112" s="31">
        <v>143</v>
      </c>
      <c r="C112" s="38" t="s">
        <v>52</v>
      </c>
      <c r="D112" s="14"/>
      <c r="E112" s="14"/>
      <c r="F112" s="7" t="s">
        <v>145</v>
      </c>
      <c r="G112" s="34">
        <v>2046</v>
      </c>
      <c r="H112" s="34"/>
      <c r="I112" s="34"/>
      <c r="J112" s="34">
        <v>69</v>
      </c>
      <c r="K112" s="34">
        <v>136</v>
      </c>
      <c r="L112" s="32">
        <f t="shared" si="2"/>
        <v>9384</v>
      </c>
      <c r="M112" s="16" t="s">
        <v>146</v>
      </c>
    </row>
    <row r="113" spans="2:13" ht="15">
      <c r="B113" s="31">
        <v>144</v>
      </c>
      <c r="C113" s="38" t="s">
        <v>52</v>
      </c>
      <c r="D113" s="14"/>
      <c r="E113" s="14"/>
      <c r="F113" s="7" t="s">
        <v>145</v>
      </c>
      <c r="G113" s="34">
        <v>2046</v>
      </c>
      <c r="H113" s="34"/>
      <c r="I113" s="34"/>
      <c r="J113" s="34">
        <v>48.3</v>
      </c>
      <c r="K113" s="34">
        <v>136</v>
      </c>
      <c r="L113" s="32">
        <f t="shared" si="2"/>
        <v>6568.799999999999</v>
      </c>
      <c r="M113" s="16" t="s">
        <v>146</v>
      </c>
    </row>
    <row r="114" spans="2:13" ht="15">
      <c r="B114" s="31">
        <v>145</v>
      </c>
      <c r="C114" s="38" t="s">
        <v>52</v>
      </c>
      <c r="D114" s="14"/>
      <c r="E114" s="14"/>
      <c r="F114" s="7" t="s">
        <v>145</v>
      </c>
      <c r="G114" s="34">
        <v>2046</v>
      </c>
      <c r="H114" s="34"/>
      <c r="I114" s="34"/>
      <c r="J114" s="34">
        <v>70.3</v>
      </c>
      <c r="K114" s="34">
        <v>136</v>
      </c>
      <c r="L114" s="32">
        <f t="shared" si="2"/>
        <v>9560.8</v>
      </c>
      <c r="M114" s="16" t="s">
        <v>146</v>
      </c>
    </row>
    <row r="115" spans="2:13" ht="15">
      <c r="B115" s="31">
        <v>146</v>
      </c>
      <c r="C115" s="38" t="s">
        <v>52</v>
      </c>
      <c r="D115" s="2" t="s">
        <v>55</v>
      </c>
      <c r="E115" s="14"/>
      <c r="F115" s="7" t="s">
        <v>145</v>
      </c>
      <c r="G115" s="34">
        <v>2046</v>
      </c>
      <c r="H115" s="34">
        <v>272</v>
      </c>
      <c r="I115" s="34"/>
      <c r="J115" s="34">
        <v>69</v>
      </c>
      <c r="K115" s="34">
        <v>136</v>
      </c>
      <c r="L115" s="32">
        <f t="shared" si="2"/>
        <v>9384</v>
      </c>
      <c r="M115" s="16" t="s">
        <v>146</v>
      </c>
    </row>
    <row r="116" spans="2:13" ht="15">
      <c r="B116" s="100" t="s">
        <v>41</v>
      </c>
      <c r="C116" s="114"/>
      <c r="D116" s="14"/>
      <c r="E116" s="14"/>
      <c r="F116" s="34"/>
      <c r="G116" s="34"/>
      <c r="H116" s="34"/>
      <c r="I116" s="34"/>
      <c r="J116" s="34"/>
      <c r="K116" s="34"/>
      <c r="L116" s="32"/>
      <c r="M116" s="30"/>
    </row>
    <row r="117" spans="2:13" ht="15">
      <c r="B117" s="37">
        <v>161</v>
      </c>
      <c r="C117" s="38" t="s">
        <v>96</v>
      </c>
      <c r="D117" s="38" t="s">
        <v>97</v>
      </c>
      <c r="E117" s="38" t="s">
        <v>98</v>
      </c>
      <c r="F117" s="34" t="s">
        <v>54</v>
      </c>
      <c r="G117" s="43">
        <v>2306</v>
      </c>
      <c r="H117" s="46">
        <v>802</v>
      </c>
      <c r="I117" s="46">
        <v>3505</v>
      </c>
      <c r="J117" s="34">
        <v>40.3</v>
      </c>
      <c r="K117" s="34">
        <v>136</v>
      </c>
      <c r="L117" s="32">
        <f aca="true" t="shared" si="3" ref="L117:L153">PRODUCT(J117,K117)</f>
        <v>5480.799999999999</v>
      </c>
      <c r="M117" s="30"/>
    </row>
    <row r="118" spans="2:13" ht="17.25">
      <c r="B118" s="101"/>
      <c r="C118" s="102"/>
      <c r="D118" s="102"/>
      <c r="E118" s="103"/>
      <c r="F118" s="69" t="s">
        <v>152</v>
      </c>
      <c r="G118" s="72"/>
      <c r="H118" s="72"/>
      <c r="I118" s="74"/>
      <c r="J118" s="77">
        <f>SUM(J96:J117)</f>
        <v>1090.6999999999998</v>
      </c>
      <c r="K118" s="21"/>
      <c r="L118" s="32"/>
      <c r="M118" s="30"/>
    </row>
    <row r="119" spans="2:13" ht="16.5" customHeight="1">
      <c r="B119" s="104"/>
      <c r="C119" s="105"/>
      <c r="D119" s="105"/>
      <c r="E119" s="106"/>
      <c r="F119" s="138" t="s">
        <v>177</v>
      </c>
      <c r="G119" s="139"/>
      <c r="H119" s="139"/>
      <c r="I119" s="139"/>
      <c r="J119" s="140"/>
      <c r="K119" s="21"/>
      <c r="L119" s="79">
        <f>SUM(L96:L117)</f>
        <v>147126.19999999998</v>
      </c>
      <c r="M119" s="30"/>
    </row>
    <row r="120" spans="2:13" ht="15">
      <c r="B120" s="107" t="s">
        <v>180</v>
      </c>
      <c r="C120" s="115"/>
      <c r="D120" s="115"/>
      <c r="E120" s="108"/>
      <c r="F120" s="46"/>
      <c r="G120" s="46"/>
      <c r="H120" s="50"/>
      <c r="I120" s="50"/>
      <c r="J120" s="34"/>
      <c r="K120" s="34"/>
      <c r="L120" s="32"/>
      <c r="M120" s="30"/>
    </row>
    <row r="121" spans="2:13" ht="15">
      <c r="B121" s="100" t="s">
        <v>51</v>
      </c>
      <c r="C121" s="114"/>
      <c r="D121" s="44"/>
      <c r="E121" s="44"/>
      <c r="F121" s="46"/>
      <c r="G121" s="46"/>
      <c r="H121" s="50"/>
      <c r="I121" s="50"/>
      <c r="J121" s="34"/>
      <c r="K121" s="34"/>
      <c r="L121" s="32"/>
      <c r="M121" s="30"/>
    </row>
    <row r="122" spans="2:13" ht="15">
      <c r="B122" s="31">
        <v>168</v>
      </c>
      <c r="C122" s="14" t="s">
        <v>52</v>
      </c>
      <c r="D122" s="14"/>
      <c r="E122" s="14"/>
      <c r="F122" s="6" t="s">
        <v>153</v>
      </c>
      <c r="G122" s="46">
        <v>2960</v>
      </c>
      <c r="H122" s="34"/>
      <c r="I122" s="34"/>
      <c r="J122" s="34">
        <v>132</v>
      </c>
      <c r="K122" s="34">
        <v>106</v>
      </c>
      <c r="L122" s="32">
        <f t="shared" si="3"/>
        <v>13992</v>
      </c>
      <c r="M122" s="16" t="s">
        <v>146</v>
      </c>
    </row>
    <row r="123" spans="2:13" ht="15">
      <c r="B123" s="31">
        <v>169</v>
      </c>
      <c r="C123" s="14" t="s">
        <v>52</v>
      </c>
      <c r="D123" s="14"/>
      <c r="E123" s="14"/>
      <c r="F123" s="6" t="s">
        <v>153</v>
      </c>
      <c r="G123" s="46">
        <v>2960</v>
      </c>
      <c r="H123" s="34"/>
      <c r="I123" s="34"/>
      <c r="J123" s="34">
        <v>47</v>
      </c>
      <c r="K123" s="34">
        <v>106</v>
      </c>
      <c r="L123" s="32">
        <f t="shared" si="3"/>
        <v>4982</v>
      </c>
      <c r="M123" s="16" t="s">
        <v>146</v>
      </c>
    </row>
    <row r="124" spans="2:13" ht="15">
      <c r="B124" s="31">
        <v>170</v>
      </c>
      <c r="C124" s="14" t="s">
        <v>52</v>
      </c>
      <c r="D124" s="14"/>
      <c r="E124" s="14"/>
      <c r="F124" s="6" t="s">
        <v>153</v>
      </c>
      <c r="G124" s="46">
        <v>2960</v>
      </c>
      <c r="H124" s="34"/>
      <c r="I124" s="34"/>
      <c r="J124" s="34">
        <v>81.2</v>
      </c>
      <c r="K124" s="34">
        <v>106</v>
      </c>
      <c r="L124" s="32">
        <f t="shared" si="3"/>
        <v>8607.2</v>
      </c>
      <c r="M124" s="16" t="s">
        <v>146</v>
      </c>
    </row>
    <row r="125" spans="2:13" ht="15">
      <c r="B125" s="31">
        <v>171</v>
      </c>
      <c r="C125" s="14" t="s">
        <v>52</v>
      </c>
      <c r="D125" s="14"/>
      <c r="E125" s="14"/>
      <c r="F125" s="6" t="s">
        <v>153</v>
      </c>
      <c r="G125" s="46">
        <v>2960</v>
      </c>
      <c r="H125" s="34"/>
      <c r="I125" s="34"/>
      <c r="J125" s="34">
        <v>54.2</v>
      </c>
      <c r="K125" s="34">
        <v>106</v>
      </c>
      <c r="L125" s="32">
        <f t="shared" si="3"/>
        <v>5745.200000000001</v>
      </c>
      <c r="M125" s="16" t="s">
        <v>146</v>
      </c>
    </row>
    <row r="126" spans="2:13" ht="15">
      <c r="B126" s="31">
        <v>172</v>
      </c>
      <c r="C126" s="14" t="s">
        <v>52</v>
      </c>
      <c r="D126" s="14"/>
      <c r="E126" s="14"/>
      <c r="F126" s="6" t="s">
        <v>153</v>
      </c>
      <c r="G126" s="46">
        <v>2960</v>
      </c>
      <c r="H126" s="34"/>
      <c r="I126" s="34"/>
      <c r="J126" s="34">
        <v>40.3</v>
      </c>
      <c r="K126" s="34">
        <v>106</v>
      </c>
      <c r="L126" s="32">
        <f t="shared" si="3"/>
        <v>4271.799999999999</v>
      </c>
      <c r="M126" s="16" t="s">
        <v>146</v>
      </c>
    </row>
    <row r="127" spans="2:13" ht="15">
      <c r="B127" s="31">
        <v>173</v>
      </c>
      <c r="C127" s="14" t="s">
        <v>52</v>
      </c>
      <c r="D127" s="14"/>
      <c r="E127" s="14"/>
      <c r="F127" s="6" t="s">
        <v>153</v>
      </c>
      <c r="G127" s="46">
        <v>2960</v>
      </c>
      <c r="H127" s="34"/>
      <c r="I127" s="34"/>
      <c r="J127" s="34">
        <v>62</v>
      </c>
      <c r="K127" s="34">
        <v>106</v>
      </c>
      <c r="L127" s="32">
        <f t="shared" si="3"/>
        <v>6572</v>
      </c>
      <c r="M127" s="16" t="s">
        <v>146</v>
      </c>
    </row>
    <row r="128" spans="2:13" ht="15">
      <c r="B128" s="31">
        <v>174</v>
      </c>
      <c r="C128" s="14" t="s">
        <v>52</v>
      </c>
      <c r="D128" s="14"/>
      <c r="E128" s="14"/>
      <c r="F128" s="6" t="s">
        <v>153</v>
      </c>
      <c r="G128" s="46">
        <v>2960</v>
      </c>
      <c r="H128" s="34"/>
      <c r="I128" s="34"/>
      <c r="J128" s="34">
        <v>83</v>
      </c>
      <c r="K128" s="34">
        <v>106</v>
      </c>
      <c r="L128" s="32">
        <f t="shared" si="3"/>
        <v>8798</v>
      </c>
      <c r="M128" s="16" t="s">
        <v>146</v>
      </c>
    </row>
    <row r="129" spans="2:13" ht="15">
      <c r="B129" s="31">
        <v>175</v>
      </c>
      <c r="C129" s="14" t="s">
        <v>52</v>
      </c>
      <c r="D129" s="14"/>
      <c r="E129" s="14"/>
      <c r="F129" s="6" t="s">
        <v>153</v>
      </c>
      <c r="G129" s="46">
        <v>2960</v>
      </c>
      <c r="H129" s="34"/>
      <c r="I129" s="34"/>
      <c r="J129" s="34">
        <v>40.3</v>
      </c>
      <c r="K129" s="34">
        <v>106</v>
      </c>
      <c r="L129" s="32">
        <f t="shared" si="3"/>
        <v>4271.799999999999</v>
      </c>
      <c r="M129" s="16" t="s">
        <v>146</v>
      </c>
    </row>
    <row r="130" spans="2:13" ht="15">
      <c r="B130" s="31">
        <v>176</v>
      </c>
      <c r="C130" s="14" t="s">
        <v>52</v>
      </c>
      <c r="D130" s="14"/>
      <c r="E130" s="14"/>
      <c r="F130" s="6" t="s">
        <v>153</v>
      </c>
      <c r="G130" s="46">
        <v>2960</v>
      </c>
      <c r="H130" s="34"/>
      <c r="I130" s="34"/>
      <c r="J130" s="34">
        <v>62</v>
      </c>
      <c r="K130" s="34">
        <v>106</v>
      </c>
      <c r="L130" s="32">
        <f t="shared" si="3"/>
        <v>6572</v>
      </c>
      <c r="M130" s="16" t="s">
        <v>146</v>
      </c>
    </row>
    <row r="131" spans="2:13" ht="15">
      <c r="B131" s="31">
        <v>177</v>
      </c>
      <c r="C131" s="14" t="s">
        <v>52</v>
      </c>
      <c r="D131" s="14"/>
      <c r="E131" s="14"/>
      <c r="F131" s="6" t="s">
        <v>153</v>
      </c>
      <c r="G131" s="46">
        <v>2960</v>
      </c>
      <c r="H131" s="34"/>
      <c r="I131" s="34"/>
      <c r="J131" s="34">
        <v>81.2</v>
      </c>
      <c r="K131" s="34">
        <v>106</v>
      </c>
      <c r="L131" s="32">
        <f t="shared" si="3"/>
        <v>8607.2</v>
      </c>
      <c r="M131" s="16" t="s">
        <v>146</v>
      </c>
    </row>
    <row r="132" spans="2:13" ht="15">
      <c r="B132" s="31">
        <v>178</v>
      </c>
      <c r="C132" s="14" t="s">
        <v>52</v>
      </c>
      <c r="D132" s="14"/>
      <c r="E132" s="14"/>
      <c r="F132" s="6" t="s">
        <v>153</v>
      </c>
      <c r="G132" s="46">
        <v>2960</v>
      </c>
      <c r="H132" s="34"/>
      <c r="I132" s="34"/>
      <c r="J132" s="34">
        <v>69</v>
      </c>
      <c r="K132" s="34">
        <v>106</v>
      </c>
      <c r="L132" s="32">
        <f t="shared" si="3"/>
        <v>7314</v>
      </c>
      <c r="M132" s="16" t="s">
        <v>146</v>
      </c>
    </row>
    <row r="133" spans="2:13" ht="15">
      <c r="B133" s="109" t="s">
        <v>155</v>
      </c>
      <c r="C133" s="110"/>
      <c r="D133" s="14"/>
      <c r="E133" s="38"/>
      <c r="F133" s="46"/>
      <c r="G133" s="46"/>
      <c r="H133" s="46"/>
      <c r="I133" s="46"/>
      <c r="J133" s="34"/>
      <c r="K133" s="43"/>
      <c r="L133" s="32"/>
      <c r="M133" s="30"/>
    </row>
    <row r="134" spans="2:18" s="68" customFormat="1" ht="15">
      <c r="B134" s="13">
        <v>198</v>
      </c>
      <c r="C134" s="41" t="s">
        <v>52</v>
      </c>
      <c r="D134" s="41"/>
      <c r="E134" s="41"/>
      <c r="F134" s="25" t="s">
        <v>153</v>
      </c>
      <c r="G134" s="55">
        <v>2311</v>
      </c>
      <c r="H134" s="43">
        <v>104</v>
      </c>
      <c r="I134" s="43">
        <v>15287</v>
      </c>
      <c r="J134" s="43">
        <v>95</v>
      </c>
      <c r="K134" s="43">
        <v>106</v>
      </c>
      <c r="L134" s="32">
        <f t="shared" si="3"/>
        <v>10070</v>
      </c>
      <c r="M134" s="16" t="s">
        <v>146</v>
      </c>
      <c r="P134" s="29">
        <v>74</v>
      </c>
      <c r="Q134" s="68">
        <v>229</v>
      </c>
      <c r="R134" s="29">
        <v>74</v>
      </c>
    </row>
    <row r="135" spans="2:18" s="68" customFormat="1" ht="15">
      <c r="B135" s="13">
        <v>199</v>
      </c>
      <c r="C135" s="41" t="s">
        <v>52</v>
      </c>
      <c r="D135" s="41"/>
      <c r="E135" s="41"/>
      <c r="F135" s="25" t="s">
        <v>153</v>
      </c>
      <c r="G135" s="55">
        <v>2311</v>
      </c>
      <c r="H135" s="43">
        <v>476</v>
      </c>
      <c r="I135" s="43">
        <v>6867</v>
      </c>
      <c r="J135" s="43">
        <v>81.2</v>
      </c>
      <c r="K135" s="43">
        <v>106</v>
      </c>
      <c r="L135" s="32">
        <f t="shared" si="3"/>
        <v>8607.2</v>
      </c>
      <c r="M135" s="16" t="s">
        <v>146</v>
      </c>
      <c r="P135" s="29">
        <v>110</v>
      </c>
      <c r="Q135" s="68">
        <v>230</v>
      </c>
      <c r="R135" s="29">
        <v>110</v>
      </c>
    </row>
    <row r="136" spans="2:13" ht="15">
      <c r="B136" s="109" t="s">
        <v>181</v>
      </c>
      <c r="C136" s="110"/>
      <c r="D136" s="14"/>
      <c r="E136" s="38"/>
      <c r="F136" s="46"/>
      <c r="G136" s="46"/>
      <c r="H136" s="46"/>
      <c r="I136" s="46"/>
      <c r="J136" s="34"/>
      <c r="K136" s="34"/>
      <c r="L136" s="32"/>
      <c r="M136" s="30"/>
    </row>
    <row r="137" spans="2:13" ht="15">
      <c r="B137" s="31">
        <v>204</v>
      </c>
      <c r="C137" s="14" t="s">
        <v>52</v>
      </c>
      <c r="D137" s="14"/>
      <c r="E137" s="14"/>
      <c r="F137" s="7" t="s">
        <v>145</v>
      </c>
      <c r="G137" s="46">
        <v>3095</v>
      </c>
      <c r="H137" s="34" t="s">
        <v>22</v>
      </c>
      <c r="I137" s="34">
        <v>57590</v>
      </c>
      <c r="J137" s="34">
        <v>47</v>
      </c>
      <c r="K137" s="34">
        <v>327</v>
      </c>
      <c r="L137" s="32">
        <f t="shared" si="3"/>
        <v>15369</v>
      </c>
      <c r="M137" s="30" t="s">
        <v>99</v>
      </c>
    </row>
    <row r="138" spans="2:13" ht="15">
      <c r="B138" s="31">
        <v>205</v>
      </c>
      <c r="C138" s="14" t="s">
        <v>52</v>
      </c>
      <c r="D138" s="14"/>
      <c r="E138" s="14"/>
      <c r="F138" s="7" t="s">
        <v>145</v>
      </c>
      <c r="G138" s="46">
        <v>3095</v>
      </c>
      <c r="H138" s="34" t="s">
        <v>11</v>
      </c>
      <c r="I138" s="34">
        <v>4340</v>
      </c>
      <c r="J138" s="34">
        <v>69</v>
      </c>
      <c r="K138" s="34">
        <v>327</v>
      </c>
      <c r="L138" s="32">
        <f t="shared" si="3"/>
        <v>22563</v>
      </c>
      <c r="M138" s="30" t="s">
        <v>99</v>
      </c>
    </row>
    <row r="139" spans="2:13" ht="15">
      <c r="B139" s="31">
        <v>206</v>
      </c>
      <c r="C139" s="14" t="s">
        <v>52</v>
      </c>
      <c r="D139" s="14"/>
      <c r="E139" s="14"/>
      <c r="F139" s="7" t="s">
        <v>145</v>
      </c>
      <c r="G139" s="46">
        <v>3095</v>
      </c>
      <c r="H139" s="34" t="s">
        <v>23</v>
      </c>
      <c r="I139" s="34">
        <v>2249</v>
      </c>
      <c r="J139" s="34">
        <v>40.3</v>
      </c>
      <c r="K139" s="34">
        <v>327</v>
      </c>
      <c r="L139" s="32">
        <f t="shared" si="3"/>
        <v>13178.099999999999</v>
      </c>
      <c r="M139" s="30" t="s">
        <v>99</v>
      </c>
    </row>
    <row r="140" spans="2:18" s="24" customFormat="1" ht="15">
      <c r="B140" s="31">
        <v>208</v>
      </c>
      <c r="C140" s="41" t="s">
        <v>52</v>
      </c>
      <c r="D140" s="18"/>
      <c r="E140" s="18"/>
      <c r="F140" s="25" t="s">
        <v>153</v>
      </c>
      <c r="G140" s="70">
        <v>3095</v>
      </c>
      <c r="H140" s="25" t="s">
        <v>24</v>
      </c>
      <c r="I140" s="25">
        <v>17242</v>
      </c>
      <c r="J140" s="25">
        <v>81.2</v>
      </c>
      <c r="K140" s="25">
        <v>187</v>
      </c>
      <c r="L140" s="32">
        <f t="shared" si="3"/>
        <v>15184.4</v>
      </c>
      <c r="M140" s="16" t="s">
        <v>146</v>
      </c>
      <c r="P140" s="15">
        <v>69</v>
      </c>
      <c r="Q140" s="24">
        <v>239</v>
      </c>
      <c r="R140" s="15">
        <v>69</v>
      </c>
    </row>
    <row r="141" spans="2:13" ht="15">
      <c r="B141" s="31">
        <v>212</v>
      </c>
      <c r="C141" s="14" t="s">
        <v>52</v>
      </c>
      <c r="D141" s="14"/>
      <c r="E141" s="14"/>
      <c r="F141" s="7" t="s">
        <v>145</v>
      </c>
      <c r="G141" s="46">
        <v>3095</v>
      </c>
      <c r="H141" s="34">
        <v>63</v>
      </c>
      <c r="I141" s="34">
        <v>37365</v>
      </c>
      <c r="J141" s="34">
        <v>40.3</v>
      </c>
      <c r="K141" s="34">
        <v>327</v>
      </c>
      <c r="L141" s="32">
        <f t="shared" si="3"/>
        <v>13178.099999999999</v>
      </c>
      <c r="M141" s="16" t="s">
        <v>149</v>
      </c>
    </row>
    <row r="142" spans="2:13" ht="15">
      <c r="B142" s="31">
        <v>213</v>
      </c>
      <c r="C142" s="14" t="s">
        <v>52</v>
      </c>
      <c r="D142" s="14"/>
      <c r="E142" s="14"/>
      <c r="F142" s="7" t="s">
        <v>145</v>
      </c>
      <c r="G142" s="46">
        <v>3095</v>
      </c>
      <c r="H142" s="34" t="s">
        <v>25</v>
      </c>
      <c r="I142" s="34">
        <v>119973</v>
      </c>
      <c r="J142" s="34">
        <v>62</v>
      </c>
      <c r="K142" s="34">
        <v>327</v>
      </c>
      <c r="L142" s="32">
        <f t="shared" si="3"/>
        <v>20274</v>
      </c>
      <c r="M142" s="16" t="s">
        <v>149</v>
      </c>
    </row>
    <row r="143" spans="2:18" s="24" customFormat="1" ht="15">
      <c r="B143" s="31">
        <v>220</v>
      </c>
      <c r="C143" s="14" t="s">
        <v>52</v>
      </c>
      <c r="D143" s="18"/>
      <c r="E143" s="18"/>
      <c r="F143" s="25" t="s">
        <v>153</v>
      </c>
      <c r="G143" s="70">
        <v>3095</v>
      </c>
      <c r="H143" s="25">
        <v>239</v>
      </c>
      <c r="I143" s="25">
        <v>1904</v>
      </c>
      <c r="J143" s="25">
        <v>81.2</v>
      </c>
      <c r="K143" s="25">
        <v>187</v>
      </c>
      <c r="L143" s="25">
        <f t="shared" si="3"/>
        <v>15184.4</v>
      </c>
      <c r="M143" s="16" t="s">
        <v>146</v>
      </c>
      <c r="P143" s="15">
        <v>48.3</v>
      </c>
      <c r="Q143" s="24">
        <v>251</v>
      </c>
      <c r="R143" s="15">
        <v>48.3</v>
      </c>
    </row>
    <row r="144" spans="2:18" s="24" customFormat="1" ht="15">
      <c r="B144" s="31">
        <v>221</v>
      </c>
      <c r="C144" s="14" t="s">
        <v>52</v>
      </c>
      <c r="D144" s="18"/>
      <c r="E144" s="18"/>
      <c r="F144" s="25" t="s">
        <v>153</v>
      </c>
      <c r="G144" s="70">
        <v>3095</v>
      </c>
      <c r="H144" s="25">
        <v>239</v>
      </c>
      <c r="I144" s="25">
        <v>1904</v>
      </c>
      <c r="J144" s="25">
        <v>132</v>
      </c>
      <c r="K144" s="25">
        <v>187</v>
      </c>
      <c r="L144" s="25">
        <f t="shared" si="3"/>
        <v>24684</v>
      </c>
      <c r="M144" s="16" t="s">
        <v>146</v>
      </c>
      <c r="P144" s="15">
        <v>178</v>
      </c>
      <c r="Q144" s="24">
        <v>252</v>
      </c>
      <c r="R144" s="15">
        <v>178</v>
      </c>
    </row>
    <row r="145" spans="2:13" ht="16.5" customHeight="1">
      <c r="B145" s="101"/>
      <c r="C145" s="102"/>
      <c r="D145" s="102"/>
      <c r="E145" s="103"/>
      <c r="F145" s="138" t="s">
        <v>168</v>
      </c>
      <c r="G145" s="139"/>
      <c r="H145" s="139"/>
      <c r="I145" s="140"/>
      <c r="J145" s="77">
        <f>SUM(J122:J144)</f>
        <v>1481.4</v>
      </c>
      <c r="K145" s="21"/>
      <c r="L145" s="32"/>
      <c r="M145" s="30"/>
    </row>
    <row r="146" spans="2:13" ht="17.25" customHeight="1">
      <c r="B146" s="104"/>
      <c r="C146" s="105"/>
      <c r="D146" s="105"/>
      <c r="E146" s="106"/>
      <c r="F146" s="138" t="s">
        <v>156</v>
      </c>
      <c r="G146" s="139"/>
      <c r="H146" s="139"/>
      <c r="I146" s="139"/>
      <c r="J146" s="140"/>
      <c r="K146" s="21"/>
      <c r="L146" s="79">
        <f>SUM(L122:L144)</f>
        <v>238025.4</v>
      </c>
      <c r="M146" s="30"/>
    </row>
    <row r="147" spans="2:13" ht="15">
      <c r="B147" s="111" t="s">
        <v>157</v>
      </c>
      <c r="C147" s="112"/>
      <c r="D147" s="112"/>
      <c r="E147" s="113"/>
      <c r="F147" s="21"/>
      <c r="G147" s="21"/>
      <c r="H147" s="21"/>
      <c r="I147" s="21"/>
      <c r="J147" s="72"/>
      <c r="K147" s="21"/>
      <c r="L147" s="32"/>
      <c r="M147" s="30"/>
    </row>
    <row r="148" spans="2:13" ht="15">
      <c r="B148" s="107" t="s">
        <v>160</v>
      </c>
      <c r="C148" s="115"/>
      <c r="D148" s="115"/>
      <c r="E148" s="108"/>
      <c r="F148" s="51"/>
      <c r="G148" s="51"/>
      <c r="H148" s="51"/>
      <c r="I148" s="34"/>
      <c r="J148" s="34"/>
      <c r="K148" s="34"/>
      <c r="L148" s="32"/>
      <c r="M148" s="30"/>
    </row>
    <row r="149" spans="2:13" ht="15">
      <c r="B149" s="100" t="s">
        <v>42</v>
      </c>
      <c r="C149" s="114"/>
      <c r="D149" s="14"/>
      <c r="E149" s="14"/>
      <c r="F149" s="34"/>
      <c r="G149" s="56"/>
      <c r="H149" s="34"/>
      <c r="I149" s="34"/>
      <c r="J149" s="34"/>
      <c r="K149" s="34"/>
      <c r="L149" s="32"/>
      <c r="M149" s="30"/>
    </row>
    <row r="150" spans="2:13" ht="15">
      <c r="B150" s="31">
        <v>224</v>
      </c>
      <c r="C150" s="14" t="s">
        <v>52</v>
      </c>
      <c r="D150" s="14"/>
      <c r="E150" s="14"/>
      <c r="F150" s="7" t="s">
        <v>153</v>
      </c>
      <c r="G150" s="34">
        <v>1253</v>
      </c>
      <c r="H150" s="34" t="s">
        <v>26</v>
      </c>
      <c r="I150" s="34"/>
      <c r="J150" s="34">
        <v>112</v>
      </c>
      <c r="K150" s="34">
        <v>151</v>
      </c>
      <c r="L150" s="32">
        <f t="shared" si="3"/>
        <v>16912</v>
      </c>
      <c r="M150" s="30" t="s">
        <v>99</v>
      </c>
    </row>
    <row r="151" spans="2:13" ht="15">
      <c r="B151" s="37">
        <v>225</v>
      </c>
      <c r="C151" s="14" t="s">
        <v>52</v>
      </c>
      <c r="D151" s="38"/>
      <c r="E151" s="38"/>
      <c r="F151" s="7" t="s">
        <v>153</v>
      </c>
      <c r="G151" s="46">
        <v>1253</v>
      </c>
      <c r="H151" s="46" t="s">
        <v>27</v>
      </c>
      <c r="I151" s="34"/>
      <c r="J151" s="34">
        <v>40.3</v>
      </c>
      <c r="K151" s="34">
        <v>151</v>
      </c>
      <c r="L151" s="32">
        <f t="shared" si="3"/>
        <v>6085.299999999999</v>
      </c>
      <c r="M151" s="30" t="s">
        <v>99</v>
      </c>
    </row>
    <row r="152" spans="2:13" s="24" customFormat="1" ht="15">
      <c r="B152" s="31">
        <v>226</v>
      </c>
      <c r="C152" s="41" t="s">
        <v>52</v>
      </c>
      <c r="D152" s="41"/>
      <c r="E152" s="41"/>
      <c r="F152" s="7" t="s">
        <v>153</v>
      </c>
      <c r="G152" s="55">
        <v>1253</v>
      </c>
      <c r="H152" s="43" t="s">
        <v>27</v>
      </c>
      <c r="I152" s="43"/>
      <c r="J152" s="43">
        <v>50</v>
      </c>
      <c r="K152" s="43">
        <v>151</v>
      </c>
      <c r="L152" s="32">
        <f t="shared" si="3"/>
        <v>7550</v>
      </c>
      <c r="M152" s="45" t="s">
        <v>99</v>
      </c>
    </row>
    <row r="153" spans="2:13" s="24" customFormat="1" ht="15">
      <c r="B153" s="31">
        <v>227</v>
      </c>
      <c r="C153" s="41" t="s">
        <v>52</v>
      </c>
      <c r="D153" s="41"/>
      <c r="E153" s="41"/>
      <c r="F153" s="7" t="s">
        <v>153</v>
      </c>
      <c r="G153" s="55">
        <v>1253</v>
      </c>
      <c r="H153" s="43" t="s">
        <v>28</v>
      </c>
      <c r="I153" s="43"/>
      <c r="J153" s="43">
        <v>176.2</v>
      </c>
      <c r="K153" s="43">
        <v>151</v>
      </c>
      <c r="L153" s="32">
        <f t="shared" si="3"/>
        <v>26606.199999999997</v>
      </c>
      <c r="M153" s="45" t="s">
        <v>99</v>
      </c>
    </row>
    <row r="154" spans="2:13" ht="15.75" customHeight="1">
      <c r="B154" s="101"/>
      <c r="C154" s="102"/>
      <c r="D154" s="102"/>
      <c r="E154" s="103"/>
      <c r="F154" s="138" t="s">
        <v>168</v>
      </c>
      <c r="G154" s="139"/>
      <c r="H154" s="139"/>
      <c r="I154" s="140"/>
      <c r="J154" s="77">
        <f>SUM(J150:J153)</f>
        <v>378.5</v>
      </c>
      <c r="K154" s="21"/>
      <c r="L154" s="32"/>
      <c r="M154" s="30"/>
    </row>
    <row r="155" spans="2:13" ht="15">
      <c r="B155" s="104"/>
      <c r="C155" s="105"/>
      <c r="D155" s="105"/>
      <c r="E155" s="106"/>
      <c r="F155" s="138" t="s">
        <v>158</v>
      </c>
      <c r="G155" s="139"/>
      <c r="H155" s="139"/>
      <c r="I155" s="139"/>
      <c r="J155" s="72"/>
      <c r="K155" s="21"/>
      <c r="L155" s="79">
        <f>SUM(L150:L153)</f>
        <v>57153.5</v>
      </c>
      <c r="M155" s="30"/>
    </row>
    <row r="156" spans="2:13" ht="15">
      <c r="B156" s="135" t="s">
        <v>159</v>
      </c>
      <c r="C156" s="136"/>
      <c r="D156" s="136"/>
      <c r="E156" s="137"/>
      <c r="F156" s="63"/>
      <c r="G156" s="73"/>
      <c r="H156" s="73"/>
      <c r="I156" s="73"/>
      <c r="J156" s="73"/>
      <c r="K156" s="21"/>
      <c r="L156" s="32"/>
      <c r="M156" s="30"/>
    </row>
    <row r="157" spans="1:13" ht="15">
      <c r="A157" s="24"/>
      <c r="B157" s="83" t="s">
        <v>43</v>
      </c>
      <c r="C157" s="116"/>
      <c r="D157" s="116"/>
      <c r="E157" s="84"/>
      <c r="F157" s="34"/>
      <c r="G157" s="34"/>
      <c r="H157" s="34"/>
      <c r="I157" s="34"/>
      <c r="J157" s="34"/>
      <c r="K157" s="34"/>
      <c r="L157" s="32"/>
      <c r="M157" s="30"/>
    </row>
    <row r="158" spans="1:13" ht="15">
      <c r="A158" s="24"/>
      <c r="B158" s="100" t="s">
        <v>95</v>
      </c>
      <c r="C158" s="114"/>
      <c r="D158" s="14"/>
      <c r="E158" s="14"/>
      <c r="F158" s="34"/>
      <c r="G158" s="56"/>
      <c r="H158" s="56"/>
      <c r="I158" s="34"/>
      <c r="J158" s="34"/>
      <c r="K158" s="34"/>
      <c r="L158" s="32"/>
      <c r="M158" s="30"/>
    </row>
    <row r="159" spans="1:13" ht="15">
      <c r="A159" s="24"/>
      <c r="B159" s="37">
        <v>290</v>
      </c>
      <c r="C159" s="38" t="s">
        <v>52</v>
      </c>
      <c r="D159" s="38"/>
      <c r="E159" s="38"/>
      <c r="F159" s="6" t="s">
        <v>145</v>
      </c>
      <c r="G159" s="34">
        <v>2864</v>
      </c>
      <c r="H159" s="46"/>
      <c r="I159" s="46"/>
      <c r="J159" s="34">
        <v>69</v>
      </c>
      <c r="K159" s="34">
        <v>95</v>
      </c>
      <c r="L159" s="32">
        <f aca="true" t="shared" si="4" ref="L159:L173">PRODUCT(J159,K159)</f>
        <v>6555</v>
      </c>
      <c r="M159" s="16" t="s">
        <v>161</v>
      </c>
    </row>
    <row r="160" spans="2:13" ht="15">
      <c r="B160" s="31">
        <v>291</v>
      </c>
      <c r="C160" s="38" t="s">
        <v>52</v>
      </c>
      <c r="D160" s="14"/>
      <c r="E160" s="14"/>
      <c r="F160" s="6" t="s">
        <v>145</v>
      </c>
      <c r="G160" s="34">
        <v>2864</v>
      </c>
      <c r="H160" s="34"/>
      <c r="I160" s="34"/>
      <c r="J160" s="34">
        <v>47</v>
      </c>
      <c r="K160" s="34">
        <v>95</v>
      </c>
      <c r="L160" s="32">
        <f t="shared" si="4"/>
        <v>4465</v>
      </c>
      <c r="M160" s="16" t="s">
        <v>161</v>
      </c>
    </row>
    <row r="161" spans="2:13" ht="15">
      <c r="B161" s="31">
        <v>292</v>
      </c>
      <c r="C161" s="38" t="s">
        <v>52</v>
      </c>
      <c r="D161" s="14"/>
      <c r="E161" s="14"/>
      <c r="F161" s="6" t="s">
        <v>145</v>
      </c>
      <c r="G161" s="34">
        <v>2864</v>
      </c>
      <c r="H161" s="34"/>
      <c r="I161" s="34"/>
      <c r="J161" s="34">
        <v>40.3</v>
      </c>
      <c r="K161" s="34">
        <v>95</v>
      </c>
      <c r="L161" s="32">
        <f t="shared" si="4"/>
        <v>3828.4999999999995</v>
      </c>
      <c r="M161" s="16" t="s">
        <v>161</v>
      </c>
    </row>
    <row r="162" spans="2:13" ht="15">
      <c r="B162" s="101"/>
      <c r="C162" s="102"/>
      <c r="D162" s="102"/>
      <c r="E162" s="103"/>
      <c r="F162" s="138" t="s">
        <v>168</v>
      </c>
      <c r="G162" s="139"/>
      <c r="H162" s="139"/>
      <c r="I162" s="140"/>
      <c r="J162" s="77">
        <f>SUM(J159:J161)</f>
        <v>156.3</v>
      </c>
      <c r="K162" s="21"/>
      <c r="L162" s="32"/>
      <c r="M162" s="30"/>
    </row>
    <row r="163" spans="2:13" ht="15.75" customHeight="1">
      <c r="B163" s="104"/>
      <c r="C163" s="105"/>
      <c r="D163" s="105"/>
      <c r="E163" s="106"/>
      <c r="F163" s="138" t="s">
        <v>178</v>
      </c>
      <c r="G163" s="139"/>
      <c r="H163" s="139"/>
      <c r="I163" s="139"/>
      <c r="J163" s="140"/>
      <c r="K163" s="21"/>
      <c r="L163" s="79">
        <f>SUM(L159:L161)</f>
        <v>14848.5</v>
      </c>
      <c r="M163" s="30"/>
    </row>
    <row r="164" spans="2:13" ht="15">
      <c r="B164" s="107" t="s">
        <v>44</v>
      </c>
      <c r="C164" s="115"/>
      <c r="D164" s="115"/>
      <c r="E164" s="108"/>
      <c r="F164" s="34"/>
      <c r="G164" s="46"/>
      <c r="H164" s="34"/>
      <c r="I164" s="34"/>
      <c r="J164" s="34"/>
      <c r="K164" s="34"/>
      <c r="L164" s="32"/>
      <c r="M164" s="30"/>
    </row>
    <row r="165" spans="2:13" ht="15">
      <c r="B165" s="109" t="s">
        <v>45</v>
      </c>
      <c r="C165" s="110"/>
      <c r="D165" s="14"/>
      <c r="E165" s="14"/>
      <c r="F165" s="34"/>
      <c r="G165" s="55"/>
      <c r="H165" s="34"/>
      <c r="I165" s="34"/>
      <c r="J165" s="34"/>
      <c r="K165" s="34"/>
      <c r="L165" s="32"/>
      <c r="M165" s="30"/>
    </row>
    <row r="166" spans="2:14" ht="15">
      <c r="B166" s="31">
        <v>293</v>
      </c>
      <c r="C166" s="14" t="s">
        <v>52</v>
      </c>
      <c r="D166" s="14"/>
      <c r="E166" s="14"/>
      <c r="F166" s="6" t="s">
        <v>145</v>
      </c>
      <c r="G166" s="55">
        <v>1269</v>
      </c>
      <c r="H166" s="34">
        <v>10</v>
      </c>
      <c r="I166" s="34"/>
      <c r="J166" s="34">
        <v>40.3</v>
      </c>
      <c r="K166" s="34">
        <v>243</v>
      </c>
      <c r="L166" s="32">
        <f t="shared" si="4"/>
        <v>9792.9</v>
      </c>
      <c r="M166" s="30" t="s">
        <v>99</v>
      </c>
      <c r="N166" s="61"/>
    </row>
    <row r="167" spans="2:14" ht="15">
      <c r="B167" s="31">
        <v>294</v>
      </c>
      <c r="C167" s="14" t="s">
        <v>52</v>
      </c>
      <c r="D167" s="14"/>
      <c r="E167" s="14"/>
      <c r="F167" s="6" t="s">
        <v>145</v>
      </c>
      <c r="G167" s="55">
        <v>1269</v>
      </c>
      <c r="H167" s="34">
        <v>17</v>
      </c>
      <c r="I167" s="34"/>
      <c r="J167" s="34">
        <v>40.3</v>
      </c>
      <c r="K167" s="34">
        <v>243</v>
      </c>
      <c r="L167" s="32">
        <f t="shared" si="4"/>
        <v>9792.9</v>
      </c>
      <c r="M167" s="30" t="s">
        <v>99</v>
      </c>
      <c r="N167" s="61"/>
    </row>
    <row r="168" spans="2:13" ht="15">
      <c r="B168" s="107" t="s">
        <v>162</v>
      </c>
      <c r="C168" s="115"/>
      <c r="D168" s="115"/>
      <c r="E168" s="108"/>
      <c r="F168" s="34"/>
      <c r="G168" s="55"/>
      <c r="H168" s="34"/>
      <c r="I168" s="34"/>
      <c r="J168" s="34"/>
      <c r="K168" s="34"/>
      <c r="L168" s="32"/>
      <c r="M168" s="30"/>
    </row>
    <row r="169" spans="2:13" ht="15">
      <c r="B169" s="109" t="s">
        <v>46</v>
      </c>
      <c r="C169" s="110"/>
      <c r="D169" s="14"/>
      <c r="E169" s="14"/>
      <c r="F169" s="34"/>
      <c r="G169" s="46"/>
      <c r="H169" s="34"/>
      <c r="I169" s="34"/>
      <c r="J169" s="34"/>
      <c r="K169" s="34"/>
      <c r="L169" s="32"/>
      <c r="M169" s="30"/>
    </row>
    <row r="170" spans="2:14" ht="15">
      <c r="B170" s="31">
        <v>295</v>
      </c>
      <c r="C170" s="14" t="s">
        <v>52</v>
      </c>
      <c r="D170" s="14"/>
      <c r="E170" s="14"/>
      <c r="F170" s="6" t="s">
        <v>145</v>
      </c>
      <c r="G170" s="46">
        <v>3330</v>
      </c>
      <c r="H170" s="34">
        <v>40</v>
      </c>
      <c r="I170" s="34"/>
      <c r="J170" s="34">
        <v>40.3</v>
      </c>
      <c r="K170" s="34">
        <v>243</v>
      </c>
      <c r="L170" s="32">
        <f t="shared" si="4"/>
        <v>9792.9</v>
      </c>
      <c r="M170" s="30" t="s">
        <v>99</v>
      </c>
      <c r="N170" s="17"/>
    </row>
    <row r="171" spans="2:13" ht="15">
      <c r="B171" s="20"/>
      <c r="C171" s="23"/>
      <c r="D171" s="14"/>
      <c r="E171" s="14"/>
      <c r="F171" s="34"/>
      <c r="G171" s="46"/>
      <c r="H171" s="34"/>
      <c r="I171" s="34"/>
      <c r="J171" s="34"/>
      <c r="K171" s="34"/>
      <c r="L171" s="32"/>
      <c r="M171" s="30"/>
    </row>
    <row r="172" spans="2:14" ht="15">
      <c r="B172" s="100" t="s">
        <v>163</v>
      </c>
      <c r="C172" s="114"/>
      <c r="D172" s="14"/>
      <c r="E172" s="14"/>
      <c r="F172" s="34"/>
      <c r="G172" s="46"/>
      <c r="H172" s="34"/>
      <c r="I172" s="34"/>
      <c r="J172" s="34"/>
      <c r="K172" s="34"/>
      <c r="L172" s="32"/>
      <c r="M172" s="30"/>
      <c r="N172" s="17"/>
    </row>
    <row r="173" spans="2:13" ht="15">
      <c r="B173" s="31">
        <v>296</v>
      </c>
      <c r="C173" s="14" t="s">
        <v>109</v>
      </c>
      <c r="D173" s="14"/>
      <c r="E173" s="14" t="s">
        <v>108</v>
      </c>
      <c r="F173" s="6" t="s">
        <v>145</v>
      </c>
      <c r="G173" s="46">
        <v>1722</v>
      </c>
      <c r="H173" s="34">
        <v>51</v>
      </c>
      <c r="I173" s="34"/>
      <c r="J173" s="34">
        <v>40.3</v>
      </c>
      <c r="K173" s="34">
        <v>243</v>
      </c>
      <c r="L173" s="32">
        <f t="shared" si="4"/>
        <v>9792.9</v>
      </c>
      <c r="M173" s="16" t="s">
        <v>149</v>
      </c>
    </row>
    <row r="174" spans="2:13" ht="15" customHeight="1">
      <c r="B174" s="135" t="s">
        <v>116</v>
      </c>
      <c r="C174" s="136"/>
      <c r="D174" s="136"/>
      <c r="E174" s="137"/>
      <c r="F174" s="63"/>
      <c r="G174" s="73"/>
      <c r="H174" s="73"/>
      <c r="I174" s="73"/>
      <c r="J174" s="72"/>
      <c r="K174" s="21"/>
      <c r="L174" s="32"/>
      <c r="M174" s="30"/>
    </row>
    <row r="175" spans="2:13" ht="15">
      <c r="B175" s="107" t="s">
        <v>44</v>
      </c>
      <c r="C175" s="115"/>
      <c r="D175" s="115"/>
      <c r="E175" s="108"/>
      <c r="F175" s="34"/>
      <c r="G175" s="46"/>
      <c r="H175" s="34"/>
      <c r="I175" s="34"/>
      <c r="J175" s="34"/>
      <c r="K175" s="34"/>
      <c r="L175" s="32"/>
      <c r="M175" s="30"/>
    </row>
    <row r="176" spans="2:13" ht="15">
      <c r="B176" s="109" t="s">
        <v>45</v>
      </c>
      <c r="C176" s="110"/>
      <c r="D176" s="14"/>
      <c r="E176" s="14"/>
      <c r="F176" s="34"/>
      <c r="G176" s="46"/>
      <c r="H176" s="34"/>
      <c r="I176" s="34"/>
      <c r="J176" s="34"/>
      <c r="K176" s="34" t="s">
        <v>55</v>
      </c>
      <c r="L176" s="32"/>
      <c r="M176" s="30"/>
    </row>
    <row r="177" spans="2:14" ht="15">
      <c r="B177" s="31">
        <v>297</v>
      </c>
      <c r="C177" s="14" t="s">
        <v>52</v>
      </c>
      <c r="D177" s="14"/>
      <c r="E177" s="14"/>
      <c r="F177" s="6" t="s">
        <v>145</v>
      </c>
      <c r="G177" s="46">
        <v>1269</v>
      </c>
      <c r="H177" s="34">
        <v>88</v>
      </c>
      <c r="I177" s="34"/>
      <c r="J177" s="34">
        <v>47</v>
      </c>
      <c r="K177" s="34">
        <v>95</v>
      </c>
      <c r="L177" s="32">
        <f aca="true" t="shared" si="5" ref="L177:L204">PRODUCT(J177,K177)</f>
        <v>4465</v>
      </c>
      <c r="M177" s="30"/>
      <c r="N177" s="61"/>
    </row>
    <row r="178" spans="2:14" ht="15">
      <c r="B178" s="31">
        <v>298</v>
      </c>
      <c r="C178" s="14" t="s">
        <v>101</v>
      </c>
      <c r="D178" s="14" t="s">
        <v>102</v>
      </c>
      <c r="E178" s="2" t="s">
        <v>117</v>
      </c>
      <c r="F178" s="6" t="s">
        <v>145</v>
      </c>
      <c r="G178" s="46">
        <v>1269</v>
      </c>
      <c r="H178" s="34" t="s">
        <v>29</v>
      </c>
      <c r="I178" s="34"/>
      <c r="J178" s="34">
        <v>47</v>
      </c>
      <c r="K178" s="34">
        <v>95</v>
      </c>
      <c r="L178" s="32">
        <f t="shared" si="5"/>
        <v>4465</v>
      </c>
      <c r="M178" s="30"/>
      <c r="N178" s="61"/>
    </row>
    <row r="179" spans="2:14" ht="15">
      <c r="B179" s="31">
        <v>299</v>
      </c>
      <c r="C179" s="14" t="s">
        <v>103</v>
      </c>
      <c r="D179" s="2" t="s">
        <v>118</v>
      </c>
      <c r="E179" s="14" t="s">
        <v>104</v>
      </c>
      <c r="F179" s="6" t="s">
        <v>145</v>
      </c>
      <c r="G179" s="46">
        <v>1269</v>
      </c>
      <c r="H179" s="34" t="s">
        <v>30</v>
      </c>
      <c r="I179" s="34"/>
      <c r="J179" s="34">
        <v>47</v>
      </c>
      <c r="K179" s="34">
        <v>95</v>
      </c>
      <c r="L179" s="32">
        <f t="shared" si="5"/>
        <v>4465</v>
      </c>
      <c r="M179" s="30"/>
      <c r="N179" s="61"/>
    </row>
    <row r="180" spans="2:14" ht="15">
      <c r="B180" s="31">
        <v>300</v>
      </c>
      <c r="C180" s="14" t="s">
        <v>105</v>
      </c>
      <c r="D180" s="2" t="s">
        <v>119</v>
      </c>
      <c r="E180" s="14" t="s">
        <v>106</v>
      </c>
      <c r="F180" s="6" t="s">
        <v>145</v>
      </c>
      <c r="G180" s="46">
        <v>1269</v>
      </c>
      <c r="H180" s="34" t="s">
        <v>31</v>
      </c>
      <c r="I180" s="34"/>
      <c r="J180" s="34">
        <v>47</v>
      </c>
      <c r="K180" s="34">
        <v>95</v>
      </c>
      <c r="L180" s="32">
        <f t="shared" si="5"/>
        <v>4465</v>
      </c>
      <c r="M180" s="30"/>
      <c r="N180" s="61"/>
    </row>
    <row r="181" spans="2:14" ht="15">
      <c r="B181" s="31">
        <v>301</v>
      </c>
      <c r="C181" s="14" t="s">
        <v>107</v>
      </c>
      <c r="D181" s="2" t="s">
        <v>120</v>
      </c>
      <c r="E181" s="14" t="s">
        <v>107</v>
      </c>
      <c r="F181" s="6" t="s">
        <v>145</v>
      </c>
      <c r="G181" s="46">
        <v>1269</v>
      </c>
      <c r="H181" s="34" t="s">
        <v>32</v>
      </c>
      <c r="I181" s="34"/>
      <c r="J181" s="34">
        <v>47</v>
      </c>
      <c r="K181" s="34">
        <v>95</v>
      </c>
      <c r="L181" s="32">
        <f t="shared" si="5"/>
        <v>4465</v>
      </c>
      <c r="M181" s="30"/>
      <c r="N181" s="61"/>
    </row>
    <row r="182" spans="2:14" ht="15">
      <c r="B182" s="31">
        <v>302</v>
      </c>
      <c r="C182" s="14" t="s">
        <v>52</v>
      </c>
      <c r="D182" s="14"/>
      <c r="E182" s="14"/>
      <c r="F182" s="6" t="s">
        <v>145</v>
      </c>
      <c r="G182" s="46">
        <v>1269</v>
      </c>
      <c r="H182" s="34">
        <v>355</v>
      </c>
      <c r="I182" s="34"/>
      <c r="J182" s="34">
        <v>47</v>
      </c>
      <c r="K182" s="34">
        <v>95</v>
      </c>
      <c r="L182" s="32">
        <f t="shared" si="5"/>
        <v>4465</v>
      </c>
      <c r="M182" s="30" t="s">
        <v>99</v>
      </c>
      <c r="N182" s="61"/>
    </row>
    <row r="183" spans="2:14" ht="15">
      <c r="B183" s="31">
        <v>303</v>
      </c>
      <c r="C183" s="14" t="s">
        <v>52</v>
      </c>
      <c r="D183" s="14"/>
      <c r="E183" s="14"/>
      <c r="F183" s="6" t="s">
        <v>145</v>
      </c>
      <c r="G183" s="46">
        <v>1269</v>
      </c>
      <c r="H183" s="34">
        <v>396</v>
      </c>
      <c r="I183" s="34"/>
      <c r="J183" s="34">
        <v>47</v>
      </c>
      <c r="K183" s="34">
        <v>95</v>
      </c>
      <c r="L183" s="32">
        <f t="shared" si="5"/>
        <v>4465</v>
      </c>
      <c r="M183" s="30" t="s">
        <v>99</v>
      </c>
      <c r="N183" s="61"/>
    </row>
    <row r="184" spans="2:14" ht="15">
      <c r="B184" s="31">
        <v>304</v>
      </c>
      <c r="C184" s="14" t="s">
        <v>52</v>
      </c>
      <c r="D184" s="14"/>
      <c r="E184" s="14"/>
      <c r="F184" s="6" t="s">
        <v>145</v>
      </c>
      <c r="G184" s="46">
        <v>1269</v>
      </c>
      <c r="H184" s="34" t="s">
        <v>33</v>
      </c>
      <c r="I184" s="34"/>
      <c r="J184" s="34">
        <v>40.3</v>
      </c>
      <c r="K184" s="34">
        <v>95</v>
      </c>
      <c r="L184" s="32">
        <f t="shared" si="5"/>
        <v>3828.4999999999995</v>
      </c>
      <c r="M184" s="30" t="s">
        <v>99</v>
      </c>
      <c r="N184" s="61"/>
    </row>
    <row r="185" spans="2:14" ht="15">
      <c r="B185" s="31">
        <v>305</v>
      </c>
      <c r="C185" s="14" t="s">
        <v>52</v>
      </c>
      <c r="D185" s="14"/>
      <c r="E185" s="14"/>
      <c r="F185" s="6" t="s">
        <v>145</v>
      </c>
      <c r="G185" s="46">
        <v>1269</v>
      </c>
      <c r="H185" s="34">
        <v>463</v>
      </c>
      <c r="I185" s="34"/>
      <c r="J185" s="34">
        <v>69</v>
      </c>
      <c r="K185" s="34">
        <v>95</v>
      </c>
      <c r="L185" s="32">
        <f t="shared" si="5"/>
        <v>6555</v>
      </c>
      <c r="M185" s="30" t="s">
        <v>99</v>
      </c>
      <c r="N185" s="61"/>
    </row>
    <row r="186" spans="2:14" ht="15">
      <c r="B186" s="31">
        <v>306</v>
      </c>
      <c r="C186" s="14" t="s">
        <v>52</v>
      </c>
      <c r="D186" s="14"/>
      <c r="E186" s="14"/>
      <c r="F186" s="6" t="s">
        <v>145</v>
      </c>
      <c r="G186" s="46">
        <v>1269</v>
      </c>
      <c r="H186" s="34">
        <v>500</v>
      </c>
      <c r="I186" s="34"/>
      <c r="J186" s="34">
        <v>40.3</v>
      </c>
      <c r="K186" s="34">
        <v>95</v>
      </c>
      <c r="L186" s="32">
        <f t="shared" si="5"/>
        <v>3828.4999999999995</v>
      </c>
      <c r="M186" s="30" t="s">
        <v>99</v>
      </c>
      <c r="N186" s="61"/>
    </row>
    <row r="187" spans="2:13" ht="15">
      <c r="B187" s="31">
        <v>309</v>
      </c>
      <c r="C187" s="14" t="s">
        <v>52</v>
      </c>
      <c r="D187" s="14"/>
      <c r="E187" s="14"/>
      <c r="F187" s="6" t="s">
        <v>145</v>
      </c>
      <c r="G187" s="46">
        <v>1269</v>
      </c>
      <c r="H187" s="34">
        <v>628</v>
      </c>
      <c r="I187" s="34"/>
      <c r="J187" s="34">
        <v>40.3</v>
      </c>
      <c r="K187" s="34">
        <v>95</v>
      </c>
      <c r="L187" s="32">
        <f t="shared" si="5"/>
        <v>3828.4999999999995</v>
      </c>
      <c r="M187" s="30" t="s">
        <v>99</v>
      </c>
    </row>
    <row r="188" spans="2:13" ht="15">
      <c r="B188" s="20"/>
      <c r="C188" s="62"/>
      <c r="D188" s="62"/>
      <c r="E188" s="23"/>
      <c r="F188" s="50"/>
      <c r="G188" s="46"/>
      <c r="H188" s="50"/>
      <c r="I188" s="50"/>
      <c r="J188" s="34"/>
      <c r="K188" s="34"/>
      <c r="L188" s="32"/>
      <c r="M188" s="30"/>
    </row>
    <row r="189" spans="2:13" ht="15" customHeight="1">
      <c r="B189" s="107" t="s">
        <v>162</v>
      </c>
      <c r="C189" s="115"/>
      <c r="D189" s="115"/>
      <c r="E189" s="108"/>
      <c r="F189" s="50"/>
      <c r="G189" s="46"/>
      <c r="H189" s="50"/>
      <c r="I189" s="50"/>
      <c r="J189" s="34"/>
      <c r="K189" s="34"/>
      <c r="L189" s="32"/>
      <c r="M189" s="30"/>
    </row>
    <row r="190" spans="2:13" ht="15">
      <c r="B190" s="109" t="s">
        <v>47</v>
      </c>
      <c r="C190" s="110"/>
      <c r="D190" s="14"/>
      <c r="E190" s="14"/>
      <c r="F190" s="50"/>
      <c r="G190" s="46"/>
      <c r="H190" s="50"/>
      <c r="I190" s="50"/>
      <c r="J190" s="34"/>
      <c r="K190" s="34"/>
      <c r="L190" s="32"/>
      <c r="M190" s="30"/>
    </row>
    <row r="191" spans="2:14" ht="15">
      <c r="B191" s="35">
        <v>310</v>
      </c>
      <c r="C191" s="36" t="s">
        <v>52</v>
      </c>
      <c r="D191" s="36"/>
      <c r="E191" s="36"/>
      <c r="F191" s="7" t="s">
        <v>145</v>
      </c>
      <c r="G191" s="46">
        <v>2677</v>
      </c>
      <c r="H191" s="50">
        <v>628</v>
      </c>
      <c r="I191" s="50"/>
      <c r="J191" s="34">
        <v>94</v>
      </c>
      <c r="K191" s="34">
        <v>243</v>
      </c>
      <c r="L191" s="32">
        <f t="shared" si="5"/>
        <v>22842</v>
      </c>
      <c r="M191" s="30"/>
      <c r="N191" s="17"/>
    </row>
    <row r="192" spans="2:13" ht="16.5" customHeight="1">
      <c r="B192" s="135" t="s">
        <v>164</v>
      </c>
      <c r="C192" s="136"/>
      <c r="D192" s="136"/>
      <c r="E192" s="137"/>
      <c r="F192" s="138"/>
      <c r="G192" s="139"/>
      <c r="H192" s="139"/>
      <c r="I192" s="140"/>
      <c r="J192" s="21"/>
      <c r="K192" s="21"/>
      <c r="L192" s="32"/>
      <c r="M192" s="30"/>
    </row>
    <row r="193" spans="2:13" ht="15">
      <c r="B193" s="107" t="s">
        <v>44</v>
      </c>
      <c r="C193" s="115"/>
      <c r="D193" s="115"/>
      <c r="E193" s="108"/>
      <c r="F193" s="31"/>
      <c r="G193" s="35"/>
      <c r="H193" s="35"/>
      <c r="I193" s="50"/>
      <c r="J193" s="34"/>
      <c r="K193" s="34"/>
      <c r="L193" s="32"/>
      <c r="M193" s="30"/>
    </row>
    <row r="194" spans="2:13" ht="15">
      <c r="B194" s="109" t="s">
        <v>48</v>
      </c>
      <c r="C194" s="110"/>
      <c r="D194" s="14"/>
      <c r="E194" s="14"/>
      <c r="F194" s="31"/>
      <c r="G194" s="56"/>
      <c r="H194" s="34"/>
      <c r="I194" s="34"/>
      <c r="J194" s="34"/>
      <c r="K194" s="34"/>
      <c r="L194" s="32"/>
      <c r="M194" s="30"/>
    </row>
    <row r="195" spans="2:14" ht="15">
      <c r="B195" s="37">
        <v>311</v>
      </c>
      <c r="C195" s="22" t="s">
        <v>121</v>
      </c>
      <c r="D195" s="4" t="s">
        <v>122</v>
      </c>
      <c r="E195" s="4" t="s">
        <v>123</v>
      </c>
      <c r="F195" s="6" t="s">
        <v>145</v>
      </c>
      <c r="G195" s="46">
        <v>3832</v>
      </c>
      <c r="H195" s="46">
        <v>2055</v>
      </c>
      <c r="I195" s="46"/>
      <c r="J195" s="34">
        <v>70.3</v>
      </c>
      <c r="K195" s="34">
        <v>243</v>
      </c>
      <c r="L195" s="32">
        <f t="shared" si="5"/>
        <v>17082.899999999998</v>
      </c>
      <c r="M195" s="26" t="s">
        <v>161</v>
      </c>
      <c r="N195" s="61"/>
    </row>
    <row r="196" spans="2:14" ht="15">
      <c r="B196" s="31">
        <v>312</v>
      </c>
      <c r="C196" s="22" t="s">
        <v>124</v>
      </c>
      <c r="D196" s="2" t="s">
        <v>125</v>
      </c>
      <c r="E196" s="2" t="s">
        <v>126</v>
      </c>
      <c r="F196" s="6" t="s">
        <v>145</v>
      </c>
      <c r="G196" s="46">
        <v>3832</v>
      </c>
      <c r="H196" s="34">
        <v>2030</v>
      </c>
      <c r="I196" s="34"/>
      <c r="J196" s="34">
        <v>69</v>
      </c>
      <c r="K196" s="34">
        <v>243</v>
      </c>
      <c r="L196" s="32">
        <f t="shared" si="5"/>
        <v>16767</v>
      </c>
      <c r="M196" s="26" t="s">
        <v>161</v>
      </c>
      <c r="N196" s="61"/>
    </row>
    <row r="197" spans="2:14" ht="15">
      <c r="B197" s="31">
        <v>313</v>
      </c>
      <c r="C197" s="22" t="s">
        <v>127</v>
      </c>
      <c r="D197" s="2" t="s">
        <v>128</v>
      </c>
      <c r="E197" s="2" t="s">
        <v>129</v>
      </c>
      <c r="F197" s="6" t="s">
        <v>145</v>
      </c>
      <c r="G197" s="46">
        <v>3832</v>
      </c>
      <c r="H197" s="34">
        <v>2194</v>
      </c>
      <c r="I197" s="34"/>
      <c r="J197" s="34">
        <v>62</v>
      </c>
      <c r="K197" s="34">
        <v>243</v>
      </c>
      <c r="L197" s="32">
        <f t="shared" si="5"/>
        <v>15066</v>
      </c>
      <c r="M197" s="26" t="s">
        <v>161</v>
      </c>
      <c r="N197" s="61"/>
    </row>
    <row r="198" spans="2:14" ht="15">
      <c r="B198" s="31">
        <v>314</v>
      </c>
      <c r="C198" s="22" t="s">
        <v>130</v>
      </c>
      <c r="D198" s="2" t="s">
        <v>101</v>
      </c>
      <c r="E198" s="2" t="s">
        <v>131</v>
      </c>
      <c r="F198" s="6" t="s">
        <v>145</v>
      </c>
      <c r="G198" s="46">
        <v>3832</v>
      </c>
      <c r="H198" s="34">
        <v>2168</v>
      </c>
      <c r="I198" s="34"/>
      <c r="J198" s="34">
        <v>94</v>
      </c>
      <c r="K198" s="34">
        <v>243</v>
      </c>
      <c r="L198" s="32">
        <f t="shared" si="5"/>
        <v>22842</v>
      </c>
      <c r="M198" s="26" t="s">
        <v>161</v>
      </c>
      <c r="N198" s="61"/>
    </row>
    <row r="199" spans="2:13" ht="17.25" customHeight="1">
      <c r="B199" s="101"/>
      <c r="C199" s="102"/>
      <c r="D199" s="102"/>
      <c r="E199" s="103"/>
      <c r="F199" s="138" t="s">
        <v>168</v>
      </c>
      <c r="G199" s="139"/>
      <c r="H199" s="139"/>
      <c r="I199" s="140"/>
      <c r="J199" s="77">
        <f>SUM(,J195:J198,J177:J187,J166:J167,)</f>
        <v>894.7999999999997</v>
      </c>
      <c r="K199" s="21"/>
      <c r="L199" s="32"/>
      <c r="M199" s="30"/>
    </row>
    <row r="200" spans="2:13" ht="17.25" customHeight="1">
      <c r="B200" s="104"/>
      <c r="C200" s="105"/>
      <c r="D200" s="105"/>
      <c r="E200" s="106"/>
      <c r="F200" s="138" t="s">
        <v>167</v>
      </c>
      <c r="G200" s="139"/>
      <c r="H200" s="139"/>
      <c r="I200" s="139"/>
      <c r="J200" s="140"/>
      <c r="K200" s="21"/>
      <c r="L200" s="79">
        <f>SUM(L166:L167,L177:L187,L195:L198,)</f>
        <v>140639.2</v>
      </c>
      <c r="M200" s="30"/>
    </row>
    <row r="201" spans="2:13" ht="15" customHeight="1">
      <c r="B201" s="107" t="s">
        <v>162</v>
      </c>
      <c r="C201" s="115"/>
      <c r="D201" s="115"/>
      <c r="E201" s="108"/>
      <c r="F201" s="34"/>
      <c r="G201" s="46"/>
      <c r="H201" s="34"/>
      <c r="I201" s="34"/>
      <c r="J201" s="34"/>
      <c r="K201" s="34"/>
      <c r="L201" s="32"/>
      <c r="M201" s="30"/>
    </row>
    <row r="202" spans="2:13" ht="15">
      <c r="B202" s="109" t="s">
        <v>47</v>
      </c>
      <c r="C202" s="110"/>
      <c r="D202" s="14"/>
      <c r="E202" s="14"/>
      <c r="F202" s="34"/>
      <c r="G202" s="46"/>
      <c r="H202" s="34"/>
      <c r="I202" s="34"/>
      <c r="J202" s="34"/>
      <c r="K202" s="34"/>
      <c r="L202" s="32"/>
      <c r="M202" s="30"/>
    </row>
    <row r="203" spans="2:14" ht="15">
      <c r="B203" s="31">
        <v>315</v>
      </c>
      <c r="C203" s="14" t="s">
        <v>52</v>
      </c>
      <c r="D203" s="14"/>
      <c r="E203" s="14"/>
      <c r="F203" s="6" t="s">
        <v>145</v>
      </c>
      <c r="G203" s="46">
        <v>2677</v>
      </c>
      <c r="H203" s="34">
        <v>2717</v>
      </c>
      <c r="I203" s="34"/>
      <c r="J203" s="34">
        <v>54.2</v>
      </c>
      <c r="K203" s="34">
        <v>243</v>
      </c>
      <c r="L203" s="32">
        <f t="shared" si="5"/>
        <v>13170.6</v>
      </c>
      <c r="M203" s="30" t="s">
        <v>99</v>
      </c>
      <c r="N203" s="17"/>
    </row>
    <row r="204" spans="2:14" ht="15">
      <c r="B204" s="31">
        <v>316</v>
      </c>
      <c r="C204" s="14" t="s">
        <v>52</v>
      </c>
      <c r="D204" s="14"/>
      <c r="E204" s="14"/>
      <c r="F204" s="6" t="s">
        <v>145</v>
      </c>
      <c r="G204" s="46">
        <v>2677</v>
      </c>
      <c r="H204" s="34"/>
      <c r="I204" s="34"/>
      <c r="J204" s="34">
        <v>112</v>
      </c>
      <c r="K204" s="34">
        <v>243</v>
      </c>
      <c r="L204" s="32">
        <f t="shared" si="5"/>
        <v>27216</v>
      </c>
      <c r="M204" s="30" t="s">
        <v>99</v>
      </c>
      <c r="N204" s="17"/>
    </row>
    <row r="205" spans="2:13" ht="17.25" customHeight="1">
      <c r="B205" s="101"/>
      <c r="C205" s="102"/>
      <c r="D205" s="102"/>
      <c r="E205" s="103"/>
      <c r="F205" s="138" t="s">
        <v>168</v>
      </c>
      <c r="G205" s="139"/>
      <c r="H205" s="139"/>
      <c r="I205" s="140"/>
      <c r="J205" s="77">
        <f>SUM(J170:J173,J191,J203:J204,)</f>
        <v>340.8</v>
      </c>
      <c r="K205" s="21"/>
      <c r="L205" s="21"/>
      <c r="M205" s="30"/>
    </row>
    <row r="206" spans="2:13" ht="17.25" customHeight="1">
      <c r="B206" s="104"/>
      <c r="C206" s="105"/>
      <c r="D206" s="105"/>
      <c r="E206" s="106"/>
      <c r="F206" s="138" t="s">
        <v>166</v>
      </c>
      <c r="G206" s="139"/>
      <c r="H206" s="139"/>
      <c r="I206" s="139"/>
      <c r="J206" s="140"/>
      <c r="K206" s="21"/>
      <c r="L206" s="77">
        <f>SUM(L170:L173,L191,L203:L204,)</f>
        <v>82814.4</v>
      </c>
      <c r="M206" s="30"/>
    </row>
    <row r="207" spans="2:13" ht="23.25" customHeight="1">
      <c r="B207" s="142" t="s">
        <v>173</v>
      </c>
      <c r="C207" s="143"/>
      <c r="D207" s="143"/>
      <c r="E207" s="143"/>
      <c r="F207" s="143"/>
      <c r="G207" s="143"/>
      <c r="H207" s="143"/>
      <c r="I207" s="144"/>
      <c r="J207" s="78">
        <f>SUM(J205,J199,J162,J154,J145,J118,J92,J70,J53,J34,)</f>
        <v>7972.9</v>
      </c>
      <c r="K207" s="66"/>
      <c r="L207" s="66"/>
      <c r="M207" s="67"/>
    </row>
    <row r="208" spans="2:13" ht="21.75" customHeight="1">
      <c r="B208" s="142" t="s">
        <v>165</v>
      </c>
      <c r="C208" s="143"/>
      <c r="D208" s="143"/>
      <c r="E208" s="143"/>
      <c r="F208" s="143"/>
      <c r="G208" s="143"/>
      <c r="H208" s="143"/>
      <c r="I208" s="143"/>
      <c r="J208" s="143"/>
      <c r="K208" s="144"/>
      <c r="L208" s="78">
        <f>SUM(L206,L200,L163,L155,L146,L119,L93,L71,L54,L35,)</f>
        <v>1499601</v>
      </c>
      <c r="M208" s="67"/>
    </row>
    <row r="209" spans="2:13" ht="21" customHeight="1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7"/>
      <c r="M209" s="14"/>
    </row>
    <row r="210" spans="2:13" ht="15">
      <c r="B210" s="40"/>
      <c r="C210" s="40"/>
      <c r="D210" s="40"/>
      <c r="E210" s="40"/>
      <c r="F210" s="52"/>
      <c r="G210" s="52"/>
      <c r="H210" s="52"/>
      <c r="I210" s="52"/>
      <c r="J210" s="52"/>
      <c r="L210" s="52"/>
      <c r="M210" s="40"/>
    </row>
    <row r="211" spans="2:13" ht="15">
      <c r="B211" s="40"/>
      <c r="C211" s="40"/>
      <c r="D211" s="40"/>
      <c r="E211" s="40"/>
      <c r="F211" s="52"/>
      <c r="G211" s="52"/>
      <c r="H211" s="52"/>
      <c r="I211" s="52"/>
      <c r="J211" s="52"/>
      <c r="L211" s="52"/>
      <c r="M211" s="40"/>
    </row>
    <row r="212" spans="1:13" ht="15">
      <c r="A212" s="10"/>
      <c r="B212" s="40"/>
      <c r="C212" s="40"/>
      <c r="D212" s="40"/>
      <c r="E212" s="40"/>
      <c r="F212" s="52"/>
      <c r="G212" s="52"/>
      <c r="H212" s="52"/>
      <c r="I212" s="52"/>
      <c r="J212" s="52"/>
      <c r="L212" s="52"/>
      <c r="M212" s="40"/>
    </row>
    <row r="213" spans="1:13" ht="15">
      <c r="A213" s="10"/>
      <c r="B213" s="40"/>
      <c r="C213" s="40"/>
      <c r="D213" s="40"/>
      <c r="E213" s="40"/>
      <c r="F213" s="52"/>
      <c r="G213" s="52"/>
      <c r="H213" s="52"/>
      <c r="I213" s="52"/>
      <c r="J213" s="52"/>
      <c r="L213" s="52"/>
      <c r="M213" s="40"/>
    </row>
    <row r="214" spans="1:13" ht="15">
      <c r="A214" s="10"/>
      <c r="B214" s="40"/>
      <c r="C214" s="40"/>
      <c r="D214" s="40"/>
      <c r="E214" s="40"/>
      <c r="F214" s="52"/>
      <c r="G214" s="52"/>
      <c r="H214" s="52"/>
      <c r="I214" s="52"/>
      <c r="J214" s="52"/>
      <c r="K214" s="134"/>
      <c r="L214" s="134"/>
      <c r="M214" s="134"/>
    </row>
    <row r="215" spans="1:13" ht="15">
      <c r="A215" s="10"/>
      <c r="B215" s="40"/>
      <c r="C215" s="40"/>
      <c r="D215" s="40"/>
      <c r="E215" s="40"/>
      <c r="F215" s="52"/>
      <c r="G215" s="52"/>
      <c r="H215" s="52"/>
      <c r="I215" s="52"/>
      <c r="J215" s="52"/>
      <c r="K215" s="81"/>
      <c r="L215" s="81"/>
      <c r="M215" s="81"/>
    </row>
    <row r="216" spans="1:13" ht="15">
      <c r="A216" s="10"/>
      <c r="C216" s="40"/>
      <c r="D216" s="40"/>
      <c r="E216" s="40"/>
      <c r="F216" s="52"/>
      <c r="G216" s="52"/>
      <c r="H216" s="52"/>
      <c r="I216" s="52"/>
      <c r="J216" s="52"/>
      <c r="K216" s="134"/>
      <c r="L216" s="134"/>
      <c r="M216" s="134"/>
    </row>
    <row r="217" spans="2:13" ht="15">
      <c r="B217" s="40"/>
      <c r="C217" s="40"/>
      <c r="D217" s="40"/>
      <c r="E217" s="40"/>
      <c r="F217" s="52"/>
      <c r="G217" s="52"/>
      <c r="H217" s="52"/>
      <c r="I217" s="52"/>
      <c r="J217" s="52"/>
      <c r="L217" s="52"/>
      <c r="M217" s="40"/>
    </row>
    <row r="218" spans="2:13" ht="15">
      <c r="B218" s="40"/>
      <c r="C218" s="40"/>
      <c r="D218" s="40"/>
      <c r="E218" s="40"/>
      <c r="F218" s="52"/>
      <c r="G218" s="52"/>
      <c r="H218" s="52"/>
      <c r="I218" s="52"/>
      <c r="J218" s="52"/>
      <c r="L218" s="52"/>
      <c r="M218" s="40"/>
    </row>
    <row r="219" spans="2:3" ht="15">
      <c r="B219" s="133"/>
      <c r="C219" s="133"/>
    </row>
    <row r="220" spans="2:3" ht="15">
      <c r="B220" s="133"/>
      <c r="C220" s="133"/>
    </row>
    <row r="221" spans="2:3" ht="15">
      <c r="B221" s="80"/>
      <c r="C221" s="80"/>
    </row>
    <row r="222" spans="2:3" ht="15">
      <c r="B222" s="133"/>
      <c r="C222" s="133"/>
    </row>
    <row r="223" spans="2:3" ht="15">
      <c r="B223" s="133"/>
      <c r="C223" s="133"/>
    </row>
    <row r="224" spans="2:3" ht="15">
      <c r="B224" s="133"/>
      <c r="C224" s="133"/>
    </row>
  </sheetData>
  <sheetProtection/>
  <mergeCells count="92">
    <mergeCell ref="B158:C158"/>
    <mergeCell ref="F205:I205"/>
    <mergeCell ref="F145:I145"/>
    <mergeCell ref="F154:I154"/>
    <mergeCell ref="F155:I155"/>
    <mergeCell ref="B201:E201"/>
    <mergeCell ref="B202:C202"/>
    <mergeCell ref="B205:E206"/>
    <mergeCell ref="B169:C169"/>
    <mergeCell ref="B172:C172"/>
    <mergeCell ref="F34:I34"/>
    <mergeCell ref="F53:I53"/>
    <mergeCell ref="B90:C90"/>
    <mergeCell ref="F162:I162"/>
    <mergeCell ref="B154:E155"/>
    <mergeCell ref="B157:E157"/>
    <mergeCell ref="B136:C136"/>
    <mergeCell ref="B145:E146"/>
    <mergeCell ref="B147:E147"/>
    <mergeCell ref="B162:E163"/>
    <mergeCell ref="B209:L209"/>
    <mergeCell ref="B175:E175"/>
    <mergeCell ref="B176:C176"/>
    <mergeCell ref="B189:E189"/>
    <mergeCell ref="B190:C190"/>
    <mergeCell ref="B193:E193"/>
    <mergeCell ref="B194:C194"/>
    <mergeCell ref="B199:E200"/>
    <mergeCell ref="B208:K208"/>
    <mergeCell ref="F206:J206"/>
    <mergeCell ref="F192:I192"/>
    <mergeCell ref="F163:J163"/>
    <mergeCell ref="B192:E192"/>
    <mergeCell ref="B174:E174"/>
    <mergeCell ref="B165:C165"/>
    <mergeCell ref="B168:E168"/>
    <mergeCell ref="B207:I207"/>
    <mergeCell ref="B101:C101"/>
    <mergeCell ref="B116:C116"/>
    <mergeCell ref="B118:E119"/>
    <mergeCell ref="B120:E120"/>
    <mergeCell ref="F199:I199"/>
    <mergeCell ref="B164:E164"/>
    <mergeCell ref="B148:E148"/>
    <mergeCell ref="B149:C149"/>
    <mergeCell ref="F200:J200"/>
    <mergeCell ref="F93:J93"/>
    <mergeCell ref="F119:J119"/>
    <mergeCell ref="B70:E71"/>
    <mergeCell ref="B72:E72"/>
    <mergeCell ref="B73:C73"/>
    <mergeCell ref="B121:C121"/>
    <mergeCell ref="B92:E93"/>
    <mergeCell ref="B94:E94"/>
    <mergeCell ref="B95:C95"/>
    <mergeCell ref="B156:E156"/>
    <mergeCell ref="F35:J35"/>
    <mergeCell ref="F146:J146"/>
    <mergeCell ref="B48:C48"/>
    <mergeCell ref="B53:E54"/>
    <mergeCell ref="B55:E55"/>
    <mergeCell ref="B56:C56"/>
    <mergeCell ref="B62:C62"/>
    <mergeCell ref="F54:J54"/>
    <mergeCell ref="F71:J71"/>
    <mergeCell ref="B34:E35"/>
    <mergeCell ref="B36:E36"/>
    <mergeCell ref="B133:C133"/>
    <mergeCell ref="B17:C17"/>
    <mergeCell ref="B1:M4"/>
    <mergeCell ref="B11:B13"/>
    <mergeCell ref="C11:E13"/>
    <mergeCell ref="F11:J11"/>
    <mergeCell ref="K11:K13"/>
    <mergeCell ref="B37:C37"/>
    <mergeCell ref="C14:E14"/>
    <mergeCell ref="B15:E15"/>
    <mergeCell ref="B16:E16"/>
    <mergeCell ref="L11:L13"/>
    <mergeCell ref="M11:M13"/>
    <mergeCell ref="F12:F13"/>
    <mergeCell ref="G12:G13"/>
    <mergeCell ref="H12:H13"/>
    <mergeCell ref="J12:J13"/>
    <mergeCell ref="I12:I13"/>
    <mergeCell ref="B222:C222"/>
    <mergeCell ref="B223:C223"/>
    <mergeCell ref="B224:C224"/>
    <mergeCell ref="K214:M214"/>
    <mergeCell ref="K216:M216"/>
    <mergeCell ref="B219:C219"/>
    <mergeCell ref="B220:C220"/>
  </mergeCells>
  <printOptions/>
  <pageMargins left="0.7" right="0.17" top="0.75" bottom="0.75" header="0.3" footer="0.3"/>
  <pageSetup horizontalDpi="600" verticalDpi="600" orientation="landscape" paperSize="9" scale="85" r:id="rId2"/>
  <headerFooter>
    <oddFooter>&amp;CFaqe &amp;P</oddFooter>
  </headerFooter>
  <ignoredErrors>
    <ignoredError sqref="L20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Juca</dc:creator>
  <cp:keywords/>
  <dc:description/>
  <cp:lastModifiedBy>b.alstafa</cp:lastModifiedBy>
  <cp:lastPrinted>2014-07-04T09:06:02Z</cp:lastPrinted>
  <dcterms:created xsi:type="dcterms:W3CDTF">2008-01-31T11:35:37Z</dcterms:created>
  <dcterms:modified xsi:type="dcterms:W3CDTF">2014-07-04T09:06:38Z</dcterms:modified>
  <cp:category/>
  <cp:version/>
  <cp:contentType/>
  <cp:contentStatus/>
</cp:coreProperties>
</file>